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edule" sheetId="1" r:id="rId5"/>
    <sheet state="visible" name="Task list" sheetId="2" r:id="rId6"/>
    <sheet state="visible" name="This month" sheetId="3" r:id="rId7"/>
  </sheets>
  <definedNames/>
  <calcPr/>
</workbook>
</file>

<file path=xl/sharedStrings.xml><?xml version="1.0" encoding="utf-8"?>
<sst xmlns="http://schemas.openxmlformats.org/spreadsheetml/2006/main" count="345" uniqueCount="186">
  <si>
    <t>Equipment</t>
  </si>
  <si>
    <t>Customer / site</t>
  </si>
  <si>
    <t>Due in</t>
  </si>
  <si>
    <t>Task</t>
  </si>
  <si>
    <t>How often</t>
  </si>
  <si>
    <t>Best month(s)</t>
  </si>
  <si>
    <t>Standard or source</t>
  </si>
  <si>
    <t>Checklist page</t>
  </si>
  <si>
    <t>Any forced-air system</t>
  </si>
  <si>
    <t>Unit</t>
  </si>
  <si>
    <t>Equipment type</t>
  </si>
  <si>
    <t>Frequency</t>
  </si>
  <si>
    <t>Start month</t>
  </si>
  <si>
    <t>Check the 1-inch filter; replace it when loaded</t>
  </si>
  <si>
    <t>Tech</t>
  </si>
  <si>
    <t>Check monthly; replace every 1 to 3 months</t>
  </si>
  <si>
    <t>Every (months)</t>
  </si>
  <si>
    <t>Every month</t>
  </si>
  <si>
    <t>Last done</t>
  </si>
  <si>
    <t>ENERGY STAR maintenance checklist</t>
  </si>
  <si>
    <t>Next due</t>
  </si>
  <si>
    <t>Jan</t>
  </si>
  <si>
    <t>usedeepsel.com/hvac-maintenance-checklist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</si>
  <si>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</si>
  <si>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</si>
  <si>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</si>
  <si>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</si>
  <si>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</si>
  <si>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</si>
  <si>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</si>
  <si>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</si>
  <si>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</si>
  <si>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</si>
  <si>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</si>
  <si>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Due this month</t>
  </si>
  <si>
    <t>Overdue</t>
  </si>
  <si>
    <t>Notes</t>
  </si>
  <si>
    <t>Anderson, Mark</t>
  </si>
  <si>
    <t>Trane XR14 4TTR4036, closet</t>
  </si>
  <si>
    <t>Replace 4 to 5 inch media filter</t>
  </si>
  <si>
    <t>Every 6 to 12 months</t>
  </si>
  <si>
    <t>Spring and fall visits</t>
  </si>
  <si>
    <t>Filter manufacturer guidance</t>
  </si>
  <si>
    <t>Air conditioner or heat pump (cooling)</t>
  </si>
  <si>
    <t>Clean condenser coil; check refrigerant charge and temperature split; clear condensate drain; test capacitor and contactor; check blower amps</t>
  </si>
  <si>
    <t>Annually</t>
  </si>
  <si>
    <t>March to May</t>
  </si>
  <si>
    <t>ENERGY STAR checklist; ACCA 4 Checklists 5.7 and 5.8</t>
  </si>
  <si>
    <t>usedeepsel.com/ac-maintenance-checklist</t>
  </si>
  <si>
    <t>Still open from earlier months</t>
  </si>
  <si>
    <t>Gas furnace</t>
  </si>
  <si>
    <t>Inspect heat exchanger, burners, flame sensor, gas pressure, venting; test safety controls</t>
  </si>
  <si>
    <t>September to November</t>
  </si>
  <si>
    <t>ENERGY STAR checklist; ACCA 4 Checklist 5.4</t>
  </si>
  <si>
    <t>usedeepsel.com/furnace-maintenance-checklist</t>
  </si>
  <si>
    <t>Split AC + gas furnace</t>
  </si>
  <si>
    <t>Semiannual (spring + fall)</t>
  </si>
  <si>
    <t>Heat pump (heating)</t>
  </si>
  <si>
    <t>Test defrost cycle, auxiliary heat and reversing valve</t>
  </si>
  <si>
    <t>ACCA 4 Checklist 5.8-HP</t>
  </si>
  <si>
    <t>usedeepsel.com/heat-pump-maintenance-checklist</t>
  </si>
  <si>
    <t>Mike</t>
  </si>
  <si>
    <t>Thermostat</t>
  </si>
  <si>
    <t>Replace battery; check wiring and settings</t>
  </si>
  <si>
    <t>Fall visit</t>
  </si>
  <si>
    <t>ACCA 4 Checklist 5.3</t>
  </si>
  <si>
    <t>usedeepsel.com/hvac-inspection-checklist</t>
  </si>
  <si>
    <t>UV lamp (if fitted)</t>
  </si>
  <si>
    <t>Check lamp; replace per manufacturer (usually yearly)</t>
  </si>
  <si>
    <t>Quarterly check</t>
  </si>
  <si>
    <t>Each visit</t>
  </si>
  <si>
    <t>ASHRAE/ACCA Standard 180 Table 5-2</t>
  </si>
  <si>
    <t>Condensate pump</t>
  </si>
  <si>
    <t>Check and clean</t>
  </si>
  <si>
    <t>Spring visit</t>
  </si>
  <si>
    <t>ASHRAE/ACCA Standard 180 Table 5-7</t>
  </si>
  <si>
    <t>Whole residential system</t>
  </si>
  <si>
    <t>Full inspection with readings written down</t>
  </si>
  <si>
    <t>Once per season of use (spring and fall)</t>
  </si>
  <si>
    <t>March to May; September to November</t>
  </si>
  <si>
    <t>ACCA 4 section 5.4</t>
  </si>
  <si>
    <t>Rooftop unit</t>
  </si>
  <si>
    <t>Filters; UV lamp</t>
  </si>
  <si>
    <t>Quarterly</t>
  </si>
  <si>
    <t>Jan, Apr, Jul, Oct</t>
  </si>
  <si>
    <t>ASHRAE/ACCA Standard 180 Table 5-22</t>
  </si>
  <si>
    <t>usedeepsel.com/commercial-hvac-maintenance-checklist</t>
  </si>
  <si>
    <t>Belt tension and sheaves; controls; P-trap; heat-exchange surface fouling; coil condition</t>
  </si>
  <si>
    <t>Semiannually</t>
  </si>
  <si>
    <t>Spring and fall</t>
  </si>
  <si>
    <t>Refrigerant temperatures; contactor; fan blades; drain pan growth; condenser surfaces; combustion section; dampers</t>
  </si>
  <si>
    <t>Spring (cooling side), fall (heating side)</t>
  </si>
  <si>
    <t>Air handler</t>
  </si>
  <si>
    <t>P-trap; VFD; controls</t>
  </si>
  <si>
    <t>Condensing unit (commercial)</t>
  </si>
  <si>
    <t>Controls; belts and sheaves; VFD</t>
  </si>
  <si>
    <t>ASHRAE/ACCA Standard 180 Table 5-8</t>
  </si>
  <si>
    <t>Refrigerant pressures; contactor; fan blades; coil fouling; condenser surfaces</t>
  </si>
  <si>
    <t>Spring</t>
  </si>
  <si>
    <t>Exhaust, supply and return fans</t>
  </si>
  <si>
    <t>Belt tension and wear</t>
  </si>
  <si>
    <t>ASHRAE/ACCA Standard 180 Table 5-14</t>
  </si>
  <si>
    <t>Bearings; drive alignment; fan blades; dampers</t>
  </si>
  <si>
    <t>Fall</t>
  </si>
  <si>
    <t>Air distribution</t>
  </si>
  <si>
    <t>Clean grilles, registers and diffusers</t>
  </si>
  <si>
    <t>ASHRAE/ACCA Standard 180 Table 5-1</t>
  </si>
  <si>
    <t>Combustion furnace or unit heater (commercial)</t>
  </si>
  <si>
    <t>Oil fuel filter monthly; air filters quarterly; heat exchanger, burner, flue and safeties annually</t>
  </si>
  <si>
    <t>Monthly / quarterly / annually</t>
  </si>
  <si>
    <t>Fall for the annual items</t>
  </si>
  <si>
    <t>ASHRAE/ACCA Standard 180 Table 5-16</t>
  </si>
  <si>
    <t>Every unit</t>
  </si>
  <si>
    <t>Write the visit and its readings into the equipment log</t>
  </si>
  <si>
    <t>Every visit</t>
  </si>
  <si>
    <t>Your own records</t>
  </si>
  <si>
    <t>usedeepsel.com/equipment-maintenance-log-template</t>
  </si>
  <si>
    <t>Gate code 4471</t>
  </si>
  <si>
    <t>Baker, Janet</t>
  </si>
  <si>
    <t>Goodman GSX140361, attic</t>
  </si>
  <si>
    <t>Danny</t>
  </si>
  <si>
    <t>Castillo, Rosa</t>
  </si>
  <si>
    <t>Carrier 24ACC636A003, garage</t>
  </si>
  <si>
    <t>Dog in yard, call first</t>
  </si>
  <si>
    <t>Dawson, Phil</t>
  </si>
  <si>
    <t>Rheem RA1436AJ1NA, closet</t>
  </si>
  <si>
    <t>Never booked spring</t>
  </si>
  <si>
    <t>Ellis, Tanya</t>
  </si>
  <si>
    <t>Lennox ML14XC1-036, attic</t>
  </si>
  <si>
    <t>Foster, Greg</t>
  </si>
  <si>
    <t>Trane XR13 4TTR3030, side yard</t>
  </si>
  <si>
    <t>Renewal check not received</t>
  </si>
  <si>
    <t>Garcia, Luis</t>
  </si>
  <si>
    <t>Carrier 24VNA936A003, closet</t>
  </si>
  <si>
    <t>Heat pump</t>
  </si>
  <si>
    <t>Signed at June repair</t>
  </si>
  <si>
    <t>Hughes, Dana</t>
  </si>
  <si>
    <t>Goodman GSX160361, garage</t>
  </si>
  <si>
    <t>Call before 9; fall booked 9/14</t>
  </si>
  <si>
    <t>Ingram, Steve</t>
  </si>
  <si>
    <t>Rheem RA1448AJ1NA, attic</t>
  </si>
  <si>
    <t>Jensen, Karen</t>
  </si>
  <si>
    <t>Lennox XC21-036, closet</t>
  </si>
  <si>
    <t>Prefers text; fall booked 9/22</t>
  </si>
  <si>
    <t>Kowalski, Ben</t>
  </si>
  <si>
    <t>Trane XR14 4TTR4030, side yard</t>
  </si>
  <si>
    <t>Lopez, Maria</t>
  </si>
  <si>
    <t>Mitchell, Ray</t>
  </si>
  <si>
    <t>Goodman GSX140301, closet</t>
  </si>
  <si>
    <t>Gate code 2210</t>
  </si>
  <si>
    <t>Nguyen, An</t>
  </si>
  <si>
    <t>Lennox ML14XC1-048, attic</t>
  </si>
  <si>
    <t>O'Brien, Kate</t>
  </si>
  <si>
    <t>Rheem RA1636AJ1NA, closet</t>
  </si>
  <si>
    <t>Patel, Raj (unit 1)</t>
  </si>
  <si>
    <t>Trane XV18 4TTV8036, downstairs</t>
  </si>
  <si>
    <t>Downstairs</t>
  </si>
  <si>
    <t>Patel, Raj (unit 2)</t>
  </si>
  <si>
    <t>Trane XV18 4TTV8024, upstairs</t>
  </si>
  <si>
    <t>Upstairs</t>
  </si>
  <si>
    <t>Reyes, Carlos</t>
  </si>
  <si>
    <t>Goodman GSX130361, garage</t>
  </si>
  <si>
    <t>Sullivan, Pat</t>
  </si>
  <si>
    <t>Carrier 24ABB336A003, side yard</t>
  </si>
  <si>
    <t>No answer x3</t>
  </si>
  <si>
    <t>Thompson, Erin</t>
  </si>
  <si>
    <t>Rheem RA1424AJ1NA, closet</t>
  </si>
  <si>
    <t>Walsh, Tom</t>
  </si>
  <si>
    <t>Lennox XC25-036, attic</t>
  </si>
  <si>
    <t>Attic access, bring ladder; fall booked 9/8</t>
  </si>
  <si>
    <t>Young, Brenda</t>
  </si>
  <si>
    <t>Trane XR16 4TTR6036, garage</t>
  </si>
  <si>
    <t>Lapsed, still to renew</t>
  </si>
  <si>
    <t>Triangle Dental, Cary NC</t>
  </si>
  <si>
    <t>Carrier 48TC 5-ton RTU-1, roof</t>
  </si>
  <si>
    <t>Rooftop unit (RTU)</t>
  </si>
  <si>
    <t>Filters 20x25x2 x2; roof hatch key at front desk</t>
  </si>
  <si>
    <t>Cary Community Church</t>
  </si>
  <si>
    <t>Lennox LGH 7.5-ton RTU-1, roof</t>
  </si>
  <si>
    <t>Two units, same visit</t>
  </si>
  <si>
    <t>Lennox LGH 7.5-ton RTU-2, roof</t>
  </si>
  <si>
    <t>Millbrook Dry Cleaners</t>
  </si>
  <si>
    <t>Make-up air unit, back wall</t>
  </si>
  <si>
    <t>Exhaust / make-up air</t>
  </si>
  <si>
    <t>Monthly</t>
  </si>
  <si>
    <t>Filter service only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</si>
</sst>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12.0"/>
      <color theme="1"/>
      <name val="Arial"/>
      <scheme val="minor"/>
    </font>
    <font>
      <u/>
      <color rgb="FF0000FF"/>
    </font>
    <font>
      <color rgb="FF5E6368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4E2F8"/>
        <bgColor rgb="FFE4E2F8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top" wrapText="1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 shrinkToFit="0" vertical="top" wrapText="1"/>
    </xf>
    <xf borderId="0" fillId="0" fontId="3" numFmtId="0" xfId="0" applyAlignment="1" applyFont="1">
      <alignment readingOrder="0"/>
    </xf>
    <xf borderId="0" fillId="2" fontId="1" numFmtId="0" xfId="0" applyAlignment="1" applyFill="1" applyFont="1">
      <alignment horizontal="center" readingOrder="0"/>
    </xf>
    <xf borderId="0" fillId="0" fontId="2" numFmtId="0" xfId="0" applyAlignment="1" applyFont="1">
      <alignment readingOrder="0"/>
    </xf>
    <xf borderId="0" fillId="0" fontId="4" numFmtId="0" xfId="0" applyAlignment="1" applyFont="1">
      <alignment readingOrder="0" shrinkToFit="0" vertical="top" wrapText="1"/>
    </xf>
    <xf borderId="0" fillId="0" fontId="3" numFmtId="0" xfId="0" applyFont="1"/>
    <xf borderId="0" fillId="2" fontId="1" numFmtId="0" xfId="0" applyFill="1" applyFont="1"/>
    <xf borderId="0" fillId="0" fontId="2" numFmtId="0" xfId="0" applyFont="1"/>
    <xf borderId="0" fillId="0" fontId="5" numFmtId="0" xfId="0" applyFont="1"/>
    <xf borderId="0" fillId="0" fontId="5" numFmtId="164" xfId="0" applyAlignment="1" applyFont="1" applyNumberFormat="1">
      <alignment horizontal="center"/>
    </xf>
    <xf borderId="0" fillId="0" fontId="2" numFmtId="0" xfId="0" applyAlignment="1" applyFont="1">
      <alignment shrinkToFit="0" vertical="top" wrapText="1"/>
    </xf>
    <xf borderId="0" fillId="0" fontId="2" numFmtId="164" xfId="0" applyFont="1" applyNumberFormat="1"/>
    <xf borderId="0" fillId="0" fontId="2" numFmtId="164" xfId="0" applyAlignment="1" applyFont="1" applyNumberFormat="1">
      <alignment horizontal="center"/>
    </xf>
    <xf borderId="0" fillId="0" fontId="2" numFmtId="164" xfId="0" applyAlignment="1" applyFont="1" applyNumberFormat="1">
      <alignment horizontal="center" readingOrder="0"/>
    </xf>
  </cellXfs>
  <cellStyles count="1">
    <cellStyle xfId="0" name="Normal" builtinId="0"/>
  </cellStyles>
  <dxfs count="3">
    <dxf>
      <font/>
      <fill>
        <patternFill patternType="solid">
          <fgColor rgb="FFD1EDD8"/>
          <bgColor rgb="FFD1EDD8"/>
        </patternFill>
      </fill>
      <border/>
    </dxf>
    <dxf>
      <font/>
      <fill>
        <patternFill patternType="solid">
          <fgColor rgb="FFF8D1CC"/>
          <bgColor rgb="FFF8D1CC"/>
        </patternFill>
      </fill>
      <border/>
    </dxf>
    <dxf>
      <font/>
      <fill>
        <patternFill patternType="solid">
          <fgColor rgb="FFFFF1BE"/>
          <bgColor rgb="FFFFF1B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://usedeepsel.com/commercial-hvac-maintenance-checklist" TargetMode="External"/><Relationship Id="rId11" Type="http://schemas.openxmlformats.org/officeDocument/2006/relationships/hyperlink" Target="http://usedeepsel.com/commercial-hvac-maintenance-checklist" TargetMode="External"/><Relationship Id="rId22" Type="http://schemas.openxmlformats.org/officeDocument/2006/relationships/drawing" Target="../drawings/drawing2.xml"/><Relationship Id="rId10" Type="http://schemas.openxmlformats.org/officeDocument/2006/relationships/hyperlink" Target="http://usedeepsel.com/commercial-hvac-maintenance-checklist" TargetMode="External"/><Relationship Id="rId21" Type="http://schemas.openxmlformats.org/officeDocument/2006/relationships/hyperlink" Target="http://usedeepsel.com/equipment-maintenance-log-template" TargetMode="External"/><Relationship Id="rId13" Type="http://schemas.openxmlformats.org/officeDocument/2006/relationships/hyperlink" Target="http://usedeepsel.com/commercial-hvac-maintenance-checklist" TargetMode="External"/><Relationship Id="rId12" Type="http://schemas.openxmlformats.org/officeDocument/2006/relationships/hyperlink" Target="http://usedeepsel.com/commercial-hvac-maintenance-checklist" TargetMode="External"/><Relationship Id="rId1" Type="http://schemas.openxmlformats.org/officeDocument/2006/relationships/hyperlink" Target="http://usedeepsel.com/hvac-maintenance-checklist" TargetMode="External"/><Relationship Id="rId2" Type="http://schemas.openxmlformats.org/officeDocument/2006/relationships/hyperlink" Target="http://usedeepsel.com/hvac-maintenance-checklist" TargetMode="External"/><Relationship Id="rId3" Type="http://schemas.openxmlformats.org/officeDocument/2006/relationships/hyperlink" Target="http://usedeepsel.com/ac-maintenance-checklist" TargetMode="External"/><Relationship Id="rId4" Type="http://schemas.openxmlformats.org/officeDocument/2006/relationships/hyperlink" Target="http://usedeepsel.com/furnace-maintenance-checklist" TargetMode="External"/><Relationship Id="rId9" Type="http://schemas.openxmlformats.org/officeDocument/2006/relationships/hyperlink" Target="http://usedeepsel.com/hvac-inspection-checklist" TargetMode="External"/><Relationship Id="rId15" Type="http://schemas.openxmlformats.org/officeDocument/2006/relationships/hyperlink" Target="http://usedeepsel.com/commercial-hvac-maintenance-checklist" TargetMode="External"/><Relationship Id="rId14" Type="http://schemas.openxmlformats.org/officeDocument/2006/relationships/hyperlink" Target="http://usedeepsel.com/commercial-hvac-maintenance-checklist" TargetMode="External"/><Relationship Id="rId17" Type="http://schemas.openxmlformats.org/officeDocument/2006/relationships/hyperlink" Target="http://usedeepsel.com/commercial-hvac-maintenance-checklist" TargetMode="External"/><Relationship Id="rId16" Type="http://schemas.openxmlformats.org/officeDocument/2006/relationships/hyperlink" Target="http://usedeepsel.com/commercial-hvac-maintenance-checklist" TargetMode="External"/><Relationship Id="rId5" Type="http://schemas.openxmlformats.org/officeDocument/2006/relationships/hyperlink" Target="http://usedeepsel.com/heat-pump-maintenance-checklist" TargetMode="External"/><Relationship Id="rId19" Type="http://schemas.openxmlformats.org/officeDocument/2006/relationships/hyperlink" Target="http://usedeepsel.com/commercial-hvac-maintenance-checklist" TargetMode="External"/><Relationship Id="rId6" Type="http://schemas.openxmlformats.org/officeDocument/2006/relationships/hyperlink" Target="http://usedeepsel.com/hvac-inspection-checklist" TargetMode="External"/><Relationship Id="rId18" Type="http://schemas.openxmlformats.org/officeDocument/2006/relationships/hyperlink" Target="http://usedeepsel.com/commercial-hvac-maintenance-checklist" TargetMode="External"/><Relationship Id="rId7" Type="http://schemas.openxmlformats.org/officeDocument/2006/relationships/hyperlink" Target="http://usedeepsel.com/hvac-maintenance-checklist" TargetMode="External"/><Relationship Id="rId8" Type="http://schemas.openxmlformats.org/officeDocument/2006/relationships/hyperlink" Target="http://usedeepsel.com/ac-maintenance-checklist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23.88"/>
    <col customWidth="1" min="2" max="2" width="28.88"/>
    <col customWidth="1" min="3" max="3" width="20.13"/>
    <col customWidth="1" min="4" max="4" width="25.13"/>
    <col customWidth="1" min="5" max="5" width="11.38"/>
    <col customWidth="1" min="6" max="6" width="10.13"/>
    <col customWidth="1" min="7" max="9" width="12.0"/>
    <col customWidth="1" min="10" max="21" width="9.88"/>
    <col customWidth="1" min="22" max="22" width="13.88"/>
    <col customWidth="1" min="23" max="23" width="10.13"/>
    <col customWidth="1" min="24" max="24" width="35.13"/>
  </cols>
  <sheetData>
    <row r="1">
      <c r="A1" s="2" t="s">
        <v>1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14</v>
      </c>
      <c r="G1" s="2" t="s">
        <v>16</v>
      </c>
      <c r="H1" s="2" t="s">
        <v>18</v>
      </c>
      <c r="I1" s="2" t="s">
        <v>20</v>
      </c>
      <c r="J1" s="5" t="s">
        <v>21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32</v>
      </c>
      <c r="U1" s="5" t="s">
        <v>33</v>
      </c>
      <c r="V1" s="2" t="s">
        <v>34</v>
      </c>
      <c r="W1" s="2" t="s">
        <v>35</v>
      </c>
      <c r="X1" s="2" t="s">
        <v>36</v>
      </c>
    </row>
    <row r="2">
      <c r="A2" s="6" t="s">
        <v>37</v>
      </c>
      <c r="B2" s="6" t="s">
        <v>38</v>
      </c>
      <c r="C2" s="6" t="s">
        <v>55</v>
      </c>
      <c r="D2" s="6" t="s">
        <v>56</v>
      </c>
      <c r="E2" s="6" t="s">
        <v>25</v>
      </c>
      <c r="F2" s="6" t="s">
        <v>61</v>
      </c>
      <c r="G2" s="11">
        <f t="shared" ref="G2:G200" si="3">IF($D2="","",IF($D2="Monthly",1,IF($D2="Quarterly",3,IF($D2="Semiannual (spring + fall)",6,IF($D2="Annual",12,"")))))</f>
        <v>6</v>
      </c>
      <c r="H2" s="12">
        <f t="shared" ref="H2:H200" si="4">IF(COUNT($J2:$U2)=0,"",MAX($J2:$U2))</f>
        <v>46114</v>
      </c>
      <c r="I2" s="12">
        <f t="shared" ref="I2:I200" si="5">IF(OR($G2="",$E2=""),"",IF($H2="",DATE(YEAR(TODAY()),MATCH($E2,$J$1:$U$1,0),1),EDATE($H2,$G2)))</f>
        <v>46297</v>
      </c>
      <c r="J2" s="15" t="str">
        <f t="shared" ref="J2:L2" si="1">IF(OR($G2="",$E2=""),"",IF(MOD(MATCH(J$1,$J$1:$U$1,0)-MATCH($E2,$J$1:$U$1,0),$G2)=0,"Due",""))</f>
        <v/>
      </c>
      <c r="K2" s="15" t="str">
        <f t="shared" si="1"/>
        <v/>
      </c>
      <c r="L2" s="15" t="str">
        <f t="shared" si="1"/>
        <v/>
      </c>
      <c r="M2" s="16">
        <v>46114.0</v>
      </c>
      <c r="N2" s="15" t="str">
        <f t="shared" ref="N2:U2" si="2">IF(OR($G2="",$E2=""),"",IF(MOD(MATCH(N$1,$J$1:$U$1,0)-MATCH($E2,$J$1:$U$1,0),$G2)=0,"Due",""))</f>
        <v/>
      </c>
      <c r="O2" s="15" t="str">
        <f t="shared" si="2"/>
        <v/>
      </c>
      <c r="P2" s="15" t="str">
        <f t="shared" si="2"/>
        <v/>
      </c>
      <c r="Q2" s="15" t="str">
        <f t="shared" si="2"/>
        <v/>
      </c>
      <c r="R2" s="15" t="str">
        <f t="shared" si="2"/>
        <v/>
      </c>
      <c r="S2" s="15" t="str">
        <f t="shared" si="2"/>
        <v>Due</v>
      </c>
      <c r="T2" s="15" t="str">
        <f t="shared" si="2"/>
        <v/>
      </c>
      <c r="U2" s="15" t="str">
        <f t="shared" si="2"/>
        <v/>
      </c>
      <c r="V2" s="11" t="str">
        <f t="shared" ref="V2:V200" si="8">IF(COUNTIF($J2:$U2,"Due")=0,"",IF(INDEX($J2:$U2,1,MONTH(TODAY()))="Due","Yes",""))</f>
        <v/>
      </c>
      <c r="W2" s="11">
        <f t="shared" ref="W2:W200" si="9">IF($G2="","",SUMPRODUCT(($J2:$U2="Due")*(COLUMN($J2:$U2)-COLUMN($J2)+1&lt;MONTH(TODAY()))))</f>
        <v>0</v>
      </c>
      <c r="X2" s="6" t="s">
        <v>117</v>
      </c>
    </row>
    <row r="3">
      <c r="A3" s="6" t="s">
        <v>118</v>
      </c>
      <c r="B3" s="6" t="s">
        <v>119</v>
      </c>
      <c r="C3" s="6" t="s">
        <v>55</v>
      </c>
      <c r="D3" s="6" t="s">
        <v>56</v>
      </c>
      <c r="E3" s="6" t="s">
        <v>25</v>
      </c>
      <c r="F3" s="6" t="s">
        <v>120</v>
      </c>
      <c r="G3" s="11">
        <f t="shared" si="3"/>
        <v>6</v>
      </c>
      <c r="H3" s="12">
        <f t="shared" si="4"/>
        <v>46126</v>
      </c>
      <c r="I3" s="12">
        <f t="shared" si="5"/>
        <v>46309</v>
      </c>
      <c r="J3" s="15" t="str">
        <f t="shared" ref="J3:L3" si="6">IF(OR($G3="",$E3=""),"",IF(MOD(MATCH(J$1,$J$1:$U$1,0)-MATCH($E3,$J$1:$U$1,0),$G3)=0,"Due",""))</f>
        <v/>
      </c>
      <c r="K3" s="15" t="str">
        <f t="shared" si="6"/>
        <v/>
      </c>
      <c r="L3" s="15" t="str">
        <f t="shared" si="6"/>
        <v/>
      </c>
      <c r="M3" s="16">
        <v>46126.0</v>
      </c>
      <c r="N3" s="15" t="str">
        <f t="shared" ref="N3:U3" si="7">IF(OR($G3="",$E3=""),"",IF(MOD(MATCH(N$1,$J$1:$U$1,0)-MATCH($E3,$J$1:$U$1,0),$G3)=0,"Due",""))</f>
        <v/>
      </c>
      <c r="O3" s="15" t="str">
        <f t="shared" si="7"/>
        <v/>
      </c>
      <c r="P3" s="15" t="str">
        <f t="shared" si="7"/>
        <v/>
      </c>
      <c r="Q3" s="15" t="str">
        <f t="shared" si="7"/>
        <v/>
      </c>
      <c r="R3" s="15" t="str">
        <f t="shared" si="7"/>
        <v/>
      </c>
      <c r="S3" s="15" t="str">
        <f t="shared" si="7"/>
        <v>Due</v>
      </c>
      <c r="T3" s="15" t="str">
        <f t="shared" si="7"/>
        <v/>
      </c>
      <c r="U3" s="15" t="str">
        <f t="shared" si="7"/>
        <v/>
      </c>
      <c r="V3" s="11" t="str">
        <f t="shared" si="8"/>
        <v/>
      </c>
      <c r="W3" s="11">
        <f t="shared" si="9"/>
        <v>0</v>
      </c>
    </row>
    <row r="4">
      <c r="A4" s="6" t="s">
        <v>121</v>
      </c>
      <c r="B4" s="6" t="s">
        <v>122</v>
      </c>
      <c r="C4" s="6" t="s">
        <v>55</v>
      </c>
      <c r="D4" s="6" t="s">
        <v>56</v>
      </c>
      <c r="E4" s="6" t="s">
        <v>24</v>
      </c>
      <c r="F4" s="6" t="s">
        <v>61</v>
      </c>
      <c r="G4" s="11">
        <f t="shared" si="3"/>
        <v>6</v>
      </c>
      <c r="H4" s="12">
        <f t="shared" si="4"/>
        <v>46252</v>
      </c>
      <c r="I4" s="12">
        <f t="shared" si="5"/>
        <v>46436</v>
      </c>
      <c r="J4" s="15" t="str">
        <f t="shared" ref="J4:K4" si="10">IF(OR($G4="",$E4=""),"",IF(MOD(MATCH(J$1,$J$1:$U$1,0)-MATCH($E4,$J$1:$U$1,0),$G4)=0,"Due",""))</f>
        <v/>
      </c>
      <c r="K4" s="15" t="str">
        <f t="shared" si="10"/>
        <v/>
      </c>
      <c r="L4" s="16">
        <v>46106.0</v>
      </c>
      <c r="M4" s="15" t="str">
        <f t="shared" ref="M4:P4" si="11">IF(OR($G4="",$E4=""),"",IF(MOD(MATCH(M$1,$J$1:$U$1,0)-MATCH($E4,$J$1:$U$1,0),$G4)=0,"Due",""))</f>
        <v/>
      </c>
      <c r="N4" s="15" t="str">
        <f t="shared" si="11"/>
        <v/>
      </c>
      <c r="O4" s="15" t="str">
        <f t="shared" si="11"/>
        <v/>
      </c>
      <c r="P4" s="15" t="str">
        <f t="shared" si="11"/>
        <v/>
      </c>
      <c r="Q4" s="16">
        <v>46252.0</v>
      </c>
      <c r="R4" s="15" t="str">
        <f t="shared" ref="R4:U4" si="12">IF(OR($G4="",$E4=""),"",IF(MOD(MATCH(R$1,$J$1:$U$1,0)-MATCH($E4,$J$1:$U$1,0),$G4)=0,"Due",""))</f>
        <v>Due</v>
      </c>
      <c r="S4" s="15" t="str">
        <f t="shared" si="12"/>
        <v/>
      </c>
      <c r="T4" s="15" t="str">
        <f t="shared" si="12"/>
        <v/>
      </c>
      <c r="U4" s="15" t="str">
        <f t="shared" si="12"/>
        <v/>
      </c>
      <c r="V4" s="11" t="str">
        <f t="shared" si="8"/>
        <v>Yes</v>
      </c>
      <c r="W4" s="11">
        <f t="shared" si="9"/>
        <v>0</v>
      </c>
      <c r="X4" s="6" t="s">
        <v>123</v>
      </c>
    </row>
    <row r="5">
      <c r="A5" s="6" t="s">
        <v>124</v>
      </c>
      <c r="B5" s="6" t="s">
        <v>125</v>
      </c>
      <c r="C5" s="6" t="s">
        <v>55</v>
      </c>
      <c r="D5" s="6" t="s">
        <v>56</v>
      </c>
      <c r="E5" s="6" t="s">
        <v>25</v>
      </c>
      <c r="F5" s="6" t="s">
        <v>120</v>
      </c>
      <c r="G5" s="11">
        <f t="shared" si="3"/>
        <v>6</v>
      </c>
      <c r="H5" s="12" t="str">
        <f t="shared" si="4"/>
        <v/>
      </c>
      <c r="I5" s="12">
        <f t="shared" si="5"/>
        <v>46113</v>
      </c>
      <c r="J5" s="15" t="str">
        <f t="shared" ref="J5:U5" si="13">IF(OR($G5="",$E5=""),"",IF(MOD(MATCH(J$1,$J$1:$U$1,0)-MATCH($E5,$J$1:$U$1,0),$G5)=0,"Due",""))</f>
        <v/>
      </c>
      <c r="K5" s="15" t="str">
        <f t="shared" si="13"/>
        <v/>
      </c>
      <c r="L5" s="15" t="str">
        <f t="shared" si="13"/>
        <v/>
      </c>
      <c r="M5" s="15" t="str">
        <f t="shared" si="13"/>
        <v>Due</v>
      </c>
      <c r="N5" s="15" t="str">
        <f t="shared" si="13"/>
        <v/>
      </c>
      <c r="O5" s="15" t="str">
        <f t="shared" si="13"/>
        <v/>
      </c>
      <c r="P5" s="15" t="str">
        <f t="shared" si="13"/>
        <v/>
      </c>
      <c r="Q5" s="15" t="str">
        <f t="shared" si="13"/>
        <v/>
      </c>
      <c r="R5" s="15" t="str">
        <f t="shared" si="13"/>
        <v/>
      </c>
      <c r="S5" s="15" t="str">
        <f t="shared" si="13"/>
        <v>Due</v>
      </c>
      <c r="T5" s="15" t="str">
        <f t="shared" si="13"/>
        <v/>
      </c>
      <c r="U5" s="15" t="str">
        <f t="shared" si="13"/>
        <v/>
      </c>
      <c r="V5" s="11" t="str">
        <f t="shared" si="8"/>
        <v/>
      </c>
      <c r="W5" s="11">
        <f t="shared" si="9"/>
        <v>1</v>
      </c>
      <c r="X5" s="6" t="s">
        <v>126</v>
      </c>
    </row>
    <row r="6">
      <c r="A6" s="6" t="s">
        <v>127</v>
      </c>
      <c r="B6" s="6" t="s">
        <v>128</v>
      </c>
      <c r="C6" s="6" t="s">
        <v>55</v>
      </c>
      <c r="D6" s="6" t="s">
        <v>56</v>
      </c>
      <c r="E6" s="6" t="s">
        <v>26</v>
      </c>
      <c r="F6" s="6" t="s">
        <v>61</v>
      </c>
      <c r="G6" s="11">
        <f t="shared" si="3"/>
        <v>6</v>
      </c>
      <c r="H6" s="12">
        <f t="shared" si="4"/>
        <v>46148</v>
      </c>
      <c r="I6" s="12">
        <f t="shared" si="5"/>
        <v>46332</v>
      </c>
      <c r="J6" s="15" t="str">
        <f t="shared" ref="J6:M6" si="14">IF(OR($G6="",$E6=""),"",IF(MOD(MATCH(J$1,$J$1:$U$1,0)-MATCH($E6,$J$1:$U$1,0),$G6)=0,"Due",""))</f>
        <v/>
      </c>
      <c r="K6" s="15" t="str">
        <f t="shared" si="14"/>
        <v/>
      </c>
      <c r="L6" s="15" t="str">
        <f t="shared" si="14"/>
        <v/>
      </c>
      <c r="M6" s="15" t="str">
        <f t="shared" si="14"/>
        <v/>
      </c>
      <c r="N6" s="16">
        <v>46148.0</v>
      </c>
      <c r="O6" s="15" t="str">
        <f t="shared" ref="O6:U6" si="15">IF(OR($G6="",$E6=""),"",IF(MOD(MATCH(O$1,$J$1:$U$1,0)-MATCH($E6,$J$1:$U$1,0),$G6)=0,"Due",""))</f>
        <v/>
      </c>
      <c r="P6" s="15" t="str">
        <f t="shared" si="15"/>
        <v/>
      </c>
      <c r="Q6" s="15" t="str">
        <f t="shared" si="15"/>
        <v/>
      </c>
      <c r="R6" s="15" t="str">
        <f t="shared" si="15"/>
        <v/>
      </c>
      <c r="S6" s="15" t="str">
        <f t="shared" si="15"/>
        <v/>
      </c>
      <c r="T6" s="15" t="str">
        <f t="shared" si="15"/>
        <v>Due</v>
      </c>
      <c r="U6" s="15" t="str">
        <f t="shared" si="15"/>
        <v/>
      </c>
      <c r="V6" s="11" t="str">
        <f t="shared" si="8"/>
        <v/>
      </c>
      <c r="W6" s="11">
        <f t="shared" si="9"/>
        <v>0</v>
      </c>
    </row>
    <row r="7">
      <c r="A7" s="6" t="s">
        <v>129</v>
      </c>
      <c r="B7" s="6" t="s">
        <v>130</v>
      </c>
      <c r="C7" s="6" t="s">
        <v>55</v>
      </c>
      <c r="D7" s="6" t="s">
        <v>56</v>
      </c>
      <c r="E7" s="6" t="s">
        <v>25</v>
      </c>
      <c r="F7" s="6" t="s">
        <v>120</v>
      </c>
      <c r="G7" s="11">
        <f t="shared" si="3"/>
        <v>6</v>
      </c>
      <c r="H7" s="12">
        <f t="shared" si="4"/>
        <v>46133</v>
      </c>
      <c r="I7" s="12">
        <f t="shared" si="5"/>
        <v>46316</v>
      </c>
      <c r="J7" s="15" t="str">
        <f t="shared" ref="J7:L7" si="16">IF(OR($G7="",$E7=""),"",IF(MOD(MATCH(J$1,$J$1:$U$1,0)-MATCH($E7,$J$1:$U$1,0),$G7)=0,"Due",""))</f>
        <v/>
      </c>
      <c r="K7" s="15" t="str">
        <f t="shared" si="16"/>
        <v/>
      </c>
      <c r="L7" s="15" t="str">
        <f t="shared" si="16"/>
        <v/>
      </c>
      <c r="M7" s="16">
        <v>46133.0</v>
      </c>
      <c r="N7" s="15" t="str">
        <f t="shared" ref="N7:U7" si="17">IF(OR($G7="",$E7=""),"",IF(MOD(MATCH(N$1,$J$1:$U$1,0)-MATCH($E7,$J$1:$U$1,0),$G7)=0,"Due",""))</f>
        <v/>
      </c>
      <c r="O7" s="15" t="str">
        <f t="shared" si="17"/>
        <v/>
      </c>
      <c r="P7" s="15" t="str">
        <f t="shared" si="17"/>
        <v/>
      </c>
      <c r="Q7" s="15" t="str">
        <f t="shared" si="17"/>
        <v/>
      </c>
      <c r="R7" s="15" t="str">
        <f t="shared" si="17"/>
        <v/>
      </c>
      <c r="S7" s="15" t="str">
        <f t="shared" si="17"/>
        <v>Due</v>
      </c>
      <c r="T7" s="15" t="str">
        <f t="shared" si="17"/>
        <v/>
      </c>
      <c r="U7" s="15" t="str">
        <f t="shared" si="17"/>
        <v/>
      </c>
      <c r="V7" s="11" t="str">
        <f t="shared" si="8"/>
        <v/>
      </c>
      <c r="W7" s="11">
        <f t="shared" si="9"/>
        <v>0</v>
      </c>
      <c r="X7" s="6" t="s">
        <v>131</v>
      </c>
    </row>
    <row r="8">
      <c r="A8" s="6" t="s">
        <v>132</v>
      </c>
      <c r="B8" s="6" t="s">
        <v>133</v>
      </c>
      <c r="C8" s="6" t="s">
        <v>134</v>
      </c>
      <c r="D8" s="6" t="s">
        <v>56</v>
      </c>
      <c r="E8" s="6" t="s">
        <v>27</v>
      </c>
      <c r="F8" s="6" t="s">
        <v>61</v>
      </c>
      <c r="G8" s="11">
        <f t="shared" si="3"/>
        <v>6</v>
      </c>
      <c r="H8" s="12" t="str">
        <f t="shared" si="4"/>
        <v/>
      </c>
      <c r="I8" s="12">
        <f t="shared" si="5"/>
        <v>46174</v>
      </c>
      <c r="J8" s="15" t="str">
        <f t="shared" ref="J8:U8" si="18">IF(OR($G8="",$E8=""),"",IF(MOD(MATCH(J$1,$J$1:$U$1,0)-MATCH($E8,$J$1:$U$1,0),$G8)=0,"Due",""))</f>
        <v/>
      </c>
      <c r="K8" s="15" t="str">
        <f t="shared" si="18"/>
        <v/>
      </c>
      <c r="L8" s="15" t="str">
        <f t="shared" si="18"/>
        <v/>
      </c>
      <c r="M8" s="15" t="str">
        <f t="shared" si="18"/>
        <v/>
      </c>
      <c r="N8" s="15" t="str">
        <f t="shared" si="18"/>
        <v/>
      </c>
      <c r="O8" s="15" t="str">
        <f t="shared" si="18"/>
        <v>Due</v>
      </c>
      <c r="P8" s="15" t="str">
        <f t="shared" si="18"/>
        <v/>
      </c>
      <c r="Q8" s="15" t="str">
        <f t="shared" si="18"/>
        <v/>
      </c>
      <c r="R8" s="15" t="str">
        <f t="shared" si="18"/>
        <v/>
      </c>
      <c r="S8" s="15" t="str">
        <f t="shared" si="18"/>
        <v/>
      </c>
      <c r="T8" s="15" t="str">
        <f t="shared" si="18"/>
        <v/>
      </c>
      <c r="U8" s="15" t="str">
        <f t="shared" si="18"/>
        <v>Due</v>
      </c>
      <c r="V8" s="11" t="str">
        <f t="shared" si="8"/>
        <v/>
      </c>
      <c r="W8" s="11">
        <f t="shared" si="9"/>
        <v>1</v>
      </c>
      <c r="X8" s="6" t="s">
        <v>135</v>
      </c>
    </row>
    <row r="9">
      <c r="A9" s="6" t="s">
        <v>136</v>
      </c>
      <c r="B9" s="6" t="s">
        <v>137</v>
      </c>
      <c r="C9" s="6" t="s">
        <v>55</v>
      </c>
      <c r="D9" s="6" t="s">
        <v>56</v>
      </c>
      <c r="E9" s="6" t="s">
        <v>24</v>
      </c>
      <c r="F9" s="6" t="s">
        <v>120</v>
      </c>
      <c r="G9" s="11">
        <f t="shared" si="3"/>
        <v>6</v>
      </c>
      <c r="H9" s="12">
        <f t="shared" si="4"/>
        <v>46111</v>
      </c>
      <c r="I9" s="12">
        <f t="shared" si="5"/>
        <v>46295</v>
      </c>
      <c r="J9" s="15" t="str">
        <f t="shared" ref="J9:K9" si="19">IF(OR($G9="",$E9=""),"",IF(MOD(MATCH(J$1,$J$1:$U$1,0)-MATCH($E9,$J$1:$U$1,0),$G9)=0,"Due",""))</f>
        <v/>
      </c>
      <c r="K9" s="15" t="str">
        <f t="shared" si="19"/>
        <v/>
      </c>
      <c r="L9" s="16">
        <v>46111.0</v>
      </c>
      <c r="M9" s="15" t="str">
        <f t="shared" ref="M9:U9" si="20">IF(OR($G9="",$E9=""),"",IF(MOD(MATCH(M$1,$J$1:$U$1,0)-MATCH($E9,$J$1:$U$1,0),$G9)=0,"Due",""))</f>
        <v/>
      </c>
      <c r="N9" s="15" t="str">
        <f t="shared" si="20"/>
        <v/>
      </c>
      <c r="O9" s="15" t="str">
        <f t="shared" si="20"/>
        <v/>
      </c>
      <c r="P9" s="15" t="str">
        <f t="shared" si="20"/>
        <v/>
      </c>
      <c r="Q9" s="15" t="str">
        <f t="shared" si="20"/>
        <v/>
      </c>
      <c r="R9" s="15" t="str">
        <f t="shared" si="20"/>
        <v>Due</v>
      </c>
      <c r="S9" s="15" t="str">
        <f t="shared" si="20"/>
        <v/>
      </c>
      <c r="T9" s="15" t="str">
        <f t="shared" si="20"/>
        <v/>
      </c>
      <c r="U9" s="15" t="str">
        <f t="shared" si="20"/>
        <v/>
      </c>
      <c r="V9" s="11" t="str">
        <f t="shared" si="8"/>
        <v>Yes</v>
      </c>
      <c r="W9" s="11">
        <f t="shared" si="9"/>
        <v>0</v>
      </c>
      <c r="X9" s="6" t="s">
        <v>138</v>
      </c>
    </row>
    <row r="10">
      <c r="A10" s="6" t="s">
        <v>139</v>
      </c>
      <c r="B10" s="6" t="s">
        <v>140</v>
      </c>
      <c r="C10" s="6" t="s">
        <v>55</v>
      </c>
      <c r="D10" s="6" t="s">
        <v>56</v>
      </c>
      <c r="E10" s="6" t="s">
        <v>25</v>
      </c>
      <c r="F10" s="6" t="s">
        <v>61</v>
      </c>
      <c r="G10" s="11">
        <f t="shared" si="3"/>
        <v>6</v>
      </c>
      <c r="H10" s="12">
        <f t="shared" si="4"/>
        <v>46259</v>
      </c>
      <c r="I10" s="12">
        <f t="shared" si="5"/>
        <v>46443</v>
      </c>
      <c r="J10" s="15" t="str">
        <f t="shared" ref="J10:L10" si="21">IF(OR($G10="",$E10=""),"",IF(MOD(MATCH(J$1,$J$1:$U$1,0)-MATCH($E10,$J$1:$U$1,0),$G10)=0,"Due",""))</f>
        <v/>
      </c>
      <c r="K10" s="15" t="str">
        <f t="shared" si="21"/>
        <v/>
      </c>
      <c r="L10" s="15" t="str">
        <f t="shared" si="21"/>
        <v/>
      </c>
      <c r="M10" s="16">
        <v>46120.0</v>
      </c>
      <c r="N10" s="15" t="str">
        <f t="shared" ref="N10:P10" si="22">IF(OR($G10="",$E10=""),"",IF(MOD(MATCH(N$1,$J$1:$U$1,0)-MATCH($E10,$J$1:$U$1,0),$G10)=0,"Due",""))</f>
        <v/>
      </c>
      <c r="O10" s="15" t="str">
        <f t="shared" si="22"/>
        <v/>
      </c>
      <c r="P10" s="15" t="str">
        <f t="shared" si="22"/>
        <v/>
      </c>
      <c r="Q10" s="16">
        <v>46259.0</v>
      </c>
      <c r="R10" s="15" t="str">
        <f t="shared" ref="R10:U10" si="23">IF(OR($G10="",$E10=""),"",IF(MOD(MATCH(R$1,$J$1:$U$1,0)-MATCH($E10,$J$1:$U$1,0),$G10)=0,"Due",""))</f>
        <v/>
      </c>
      <c r="S10" s="15" t="str">
        <f t="shared" si="23"/>
        <v>Due</v>
      </c>
      <c r="T10" s="15" t="str">
        <f t="shared" si="23"/>
        <v/>
      </c>
      <c r="U10" s="15" t="str">
        <f t="shared" si="23"/>
        <v/>
      </c>
      <c r="V10" s="11" t="str">
        <f t="shared" si="8"/>
        <v/>
      </c>
      <c r="W10" s="11">
        <f t="shared" si="9"/>
        <v>0</v>
      </c>
    </row>
    <row r="11">
      <c r="A11" s="6" t="s">
        <v>141</v>
      </c>
      <c r="B11" s="6" t="s">
        <v>142</v>
      </c>
      <c r="C11" s="6" t="s">
        <v>55</v>
      </c>
      <c r="D11" s="6" t="s">
        <v>56</v>
      </c>
      <c r="E11" s="6" t="s">
        <v>25</v>
      </c>
      <c r="F11" s="6" t="s">
        <v>120</v>
      </c>
      <c r="G11" s="11">
        <f t="shared" si="3"/>
        <v>6</v>
      </c>
      <c r="H11" s="12">
        <f t="shared" si="4"/>
        <v>46142</v>
      </c>
      <c r="I11" s="12">
        <f t="shared" si="5"/>
        <v>46325</v>
      </c>
      <c r="J11" s="15" t="str">
        <f t="shared" ref="J11:L11" si="24">IF(OR($G11="",$E11=""),"",IF(MOD(MATCH(J$1,$J$1:$U$1,0)-MATCH($E11,$J$1:$U$1,0),$G11)=0,"Due",""))</f>
        <v/>
      </c>
      <c r="K11" s="15" t="str">
        <f t="shared" si="24"/>
        <v/>
      </c>
      <c r="L11" s="15" t="str">
        <f t="shared" si="24"/>
        <v/>
      </c>
      <c r="M11" s="16">
        <v>46142.0</v>
      </c>
      <c r="N11" s="15" t="str">
        <f t="shared" ref="N11:U11" si="25">IF(OR($G11="",$E11=""),"",IF(MOD(MATCH(N$1,$J$1:$U$1,0)-MATCH($E11,$J$1:$U$1,0),$G11)=0,"Due",""))</f>
        <v/>
      </c>
      <c r="O11" s="15" t="str">
        <f t="shared" si="25"/>
        <v/>
      </c>
      <c r="P11" s="15" t="str">
        <f t="shared" si="25"/>
        <v/>
      </c>
      <c r="Q11" s="15" t="str">
        <f t="shared" si="25"/>
        <v/>
      </c>
      <c r="R11" s="15" t="str">
        <f t="shared" si="25"/>
        <v/>
      </c>
      <c r="S11" s="15" t="str">
        <f t="shared" si="25"/>
        <v>Due</v>
      </c>
      <c r="T11" s="15" t="str">
        <f t="shared" si="25"/>
        <v/>
      </c>
      <c r="U11" s="15" t="str">
        <f t="shared" si="25"/>
        <v/>
      </c>
      <c r="V11" s="11" t="str">
        <f t="shared" si="8"/>
        <v/>
      </c>
      <c r="W11" s="11">
        <f t="shared" si="9"/>
        <v>0</v>
      </c>
      <c r="X11" s="6" t="s">
        <v>143</v>
      </c>
    </row>
    <row r="12">
      <c r="A12" s="6" t="s">
        <v>144</v>
      </c>
      <c r="B12" s="6" t="s">
        <v>145</v>
      </c>
      <c r="C12" s="6" t="s">
        <v>55</v>
      </c>
      <c r="D12" s="6" t="s">
        <v>56</v>
      </c>
      <c r="E12" s="6" t="s">
        <v>25</v>
      </c>
      <c r="F12" s="6" t="s">
        <v>61</v>
      </c>
      <c r="G12" s="11">
        <f t="shared" si="3"/>
        <v>6</v>
      </c>
      <c r="H12" s="12">
        <f t="shared" si="4"/>
        <v>46129</v>
      </c>
      <c r="I12" s="12">
        <f t="shared" si="5"/>
        <v>46312</v>
      </c>
      <c r="J12" s="15" t="str">
        <f t="shared" ref="J12:L12" si="26">IF(OR($G12="",$E12=""),"",IF(MOD(MATCH(J$1,$J$1:$U$1,0)-MATCH($E12,$J$1:$U$1,0),$G12)=0,"Due",""))</f>
        <v/>
      </c>
      <c r="K12" s="15" t="str">
        <f t="shared" si="26"/>
        <v/>
      </c>
      <c r="L12" s="15" t="str">
        <f t="shared" si="26"/>
        <v/>
      </c>
      <c r="M12" s="16">
        <v>46129.0</v>
      </c>
      <c r="N12" s="15" t="str">
        <f t="shared" ref="N12:U12" si="27">IF(OR($G12="",$E12=""),"",IF(MOD(MATCH(N$1,$J$1:$U$1,0)-MATCH($E12,$J$1:$U$1,0),$G12)=0,"Due",""))</f>
        <v/>
      </c>
      <c r="O12" s="15" t="str">
        <f t="shared" si="27"/>
        <v/>
      </c>
      <c r="P12" s="15" t="str">
        <f t="shared" si="27"/>
        <v/>
      </c>
      <c r="Q12" s="15" t="str">
        <f t="shared" si="27"/>
        <v/>
      </c>
      <c r="R12" s="15" t="str">
        <f t="shared" si="27"/>
        <v/>
      </c>
      <c r="S12" s="15" t="str">
        <f t="shared" si="27"/>
        <v>Due</v>
      </c>
      <c r="T12" s="15" t="str">
        <f t="shared" si="27"/>
        <v/>
      </c>
      <c r="U12" s="15" t="str">
        <f t="shared" si="27"/>
        <v/>
      </c>
      <c r="V12" s="11" t="str">
        <f t="shared" si="8"/>
        <v/>
      </c>
      <c r="W12" s="11">
        <f t="shared" si="9"/>
        <v>0</v>
      </c>
    </row>
    <row r="13">
      <c r="A13" s="6" t="s">
        <v>146</v>
      </c>
      <c r="B13" s="6" t="s">
        <v>122</v>
      </c>
      <c r="C13" s="6" t="s">
        <v>55</v>
      </c>
      <c r="D13" s="6" t="s">
        <v>56</v>
      </c>
      <c r="E13" s="6" t="s">
        <v>24</v>
      </c>
      <c r="F13" s="6" t="s">
        <v>120</v>
      </c>
      <c r="G13" s="11">
        <f t="shared" si="3"/>
        <v>6</v>
      </c>
      <c r="H13" s="12">
        <f t="shared" si="4"/>
        <v>46261</v>
      </c>
      <c r="I13" s="12">
        <f t="shared" si="5"/>
        <v>46445</v>
      </c>
      <c r="J13" s="15" t="str">
        <f t="shared" ref="J13:K13" si="28">IF(OR($G13="",$E13=""),"",IF(MOD(MATCH(J$1,$J$1:$U$1,0)-MATCH($E13,$J$1:$U$1,0),$G13)=0,"Due",""))</f>
        <v/>
      </c>
      <c r="K13" s="15" t="str">
        <f t="shared" si="28"/>
        <v/>
      </c>
      <c r="L13" s="16">
        <v>46100.0</v>
      </c>
      <c r="M13" s="15" t="str">
        <f t="shared" ref="M13:P13" si="29">IF(OR($G13="",$E13=""),"",IF(MOD(MATCH(M$1,$J$1:$U$1,0)-MATCH($E13,$J$1:$U$1,0),$G13)=0,"Due",""))</f>
        <v/>
      </c>
      <c r="N13" s="15" t="str">
        <f t="shared" si="29"/>
        <v/>
      </c>
      <c r="O13" s="15" t="str">
        <f t="shared" si="29"/>
        <v/>
      </c>
      <c r="P13" s="15" t="str">
        <f t="shared" si="29"/>
        <v/>
      </c>
      <c r="Q13" s="16">
        <v>46261.0</v>
      </c>
      <c r="R13" s="15" t="str">
        <f t="shared" ref="R13:U13" si="30">IF(OR($G13="",$E13=""),"",IF(MOD(MATCH(R$1,$J$1:$U$1,0)-MATCH($E13,$J$1:$U$1,0),$G13)=0,"Due",""))</f>
        <v>Due</v>
      </c>
      <c r="S13" s="15" t="str">
        <f t="shared" si="30"/>
        <v/>
      </c>
      <c r="T13" s="15" t="str">
        <f t="shared" si="30"/>
        <v/>
      </c>
      <c r="U13" s="15" t="str">
        <f t="shared" si="30"/>
        <v/>
      </c>
      <c r="V13" s="11" t="str">
        <f t="shared" si="8"/>
        <v>Yes</v>
      </c>
      <c r="W13" s="11">
        <f t="shared" si="9"/>
        <v>0</v>
      </c>
    </row>
    <row r="14">
      <c r="A14" s="6" t="s">
        <v>147</v>
      </c>
      <c r="B14" s="6" t="s">
        <v>148</v>
      </c>
      <c r="C14" s="6" t="s">
        <v>55</v>
      </c>
      <c r="D14" s="6" t="s">
        <v>56</v>
      </c>
      <c r="E14" s="6" t="s">
        <v>25</v>
      </c>
      <c r="F14" s="6" t="s">
        <v>61</v>
      </c>
      <c r="G14" s="11">
        <f t="shared" si="3"/>
        <v>6</v>
      </c>
      <c r="H14" s="12">
        <f t="shared" si="4"/>
        <v>46115</v>
      </c>
      <c r="I14" s="12">
        <f t="shared" si="5"/>
        <v>46298</v>
      </c>
      <c r="J14" s="15" t="str">
        <f t="shared" ref="J14:L14" si="31">IF(OR($G14="",$E14=""),"",IF(MOD(MATCH(J$1,$J$1:$U$1,0)-MATCH($E14,$J$1:$U$1,0),$G14)=0,"Due",""))</f>
        <v/>
      </c>
      <c r="K14" s="15" t="str">
        <f t="shared" si="31"/>
        <v/>
      </c>
      <c r="L14" s="15" t="str">
        <f t="shared" si="31"/>
        <v/>
      </c>
      <c r="M14" s="16">
        <v>46115.0</v>
      </c>
      <c r="N14" s="15" t="str">
        <f t="shared" ref="N14:U14" si="32">IF(OR($G14="",$E14=""),"",IF(MOD(MATCH(N$1,$J$1:$U$1,0)-MATCH($E14,$J$1:$U$1,0),$G14)=0,"Due",""))</f>
        <v/>
      </c>
      <c r="O14" s="15" t="str">
        <f t="shared" si="32"/>
        <v/>
      </c>
      <c r="P14" s="15" t="str">
        <f t="shared" si="32"/>
        <v/>
      </c>
      <c r="Q14" s="15" t="str">
        <f t="shared" si="32"/>
        <v/>
      </c>
      <c r="R14" s="15" t="str">
        <f t="shared" si="32"/>
        <v/>
      </c>
      <c r="S14" s="15" t="str">
        <f t="shared" si="32"/>
        <v>Due</v>
      </c>
      <c r="T14" s="15" t="str">
        <f t="shared" si="32"/>
        <v/>
      </c>
      <c r="U14" s="15" t="str">
        <f t="shared" si="32"/>
        <v/>
      </c>
      <c r="V14" s="11" t="str">
        <f t="shared" si="8"/>
        <v/>
      </c>
      <c r="W14" s="11">
        <f t="shared" si="9"/>
        <v>0</v>
      </c>
      <c r="X14" s="6" t="s">
        <v>149</v>
      </c>
    </row>
    <row r="15">
      <c r="A15" s="6" t="s">
        <v>150</v>
      </c>
      <c r="B15" s="6" t="s">
        <v>151</v>
      </c>
      <c r="C15" s="6" t="s">
        <v>134</v>
      </c>
      <c r="D15" s="6" t="s">
        <v>56</v>
      </c>
      <c r="E15" s="6" t="s">
        <v>26</v>
      </c>
      <c r="F15" s="6" t="s">
        <v>120</v>
      </c>
      <c r="G15" s="11">
        <f t="shared" si="3"/>
        <v>6</v>
      </c>
      <c r="H15" s="12">
        <f t="shared" si="4"/>
        <v>46154</v>
      </c>
      <c r="I15" s="12">
        <f t="shared" si="5"/>
        <v>46338</v>
      </c>
      <c r="J15" s="15" t="str">
        <f t="shared" ref="J15:M15" si="33">IF(OR($G15="",$E15=""),"",IF(MOD(MATCH(J$1,$J$1:$U$1,0)-MATCH($E15,$J$1:$U$1,0),$G15)=0,"Due",""))</f>
        <v/>
      </c>
      <c r="K15" s="15" t="str">
        <f t="shared" si="33"/>
        <v/>
      </c>
      <c r="L15" s="15" t="str">
        <f t="shared" si="33"/>
        <v/>
      </c>
      <c r="M15" s="15" t="str">
        <f t="shared" si="33"/>
        <v/>
      </c>
      <c r="N15" s="16">
        <v>46154.0</v>
      </c>
      <c r="O15" s="15" t="str">
        <f t="shared" ref="O15:U15" si="34">IF(OR($G15="",$E15=""),"",IF(MOD(MATCH(O$1,$J$1:$U$1,0)-MATCH($E15,$J$1:$U$1,0),$G15)=0,"Due",""))</f>
        <v/>
      </c>
      <c r="P15" s="15" t="str">
        <f t="shared" si="34"/>
        <v/>
      </c>
      <c r="Q15" s="15" t="str">
        <f t="shared" si="34"/>
        <v/>
      </c>
      <c r="R15" s="15" t="str">
        <f t="shared" si="34"/>
        <v/>
      </c>
      <c r="S15" s="15" t="str">
        <f t="shared" si="34"/>
        <v/>
      </c>
      <c r="T15" s="15" t="str">
        <f t="shared" si="34"/>
        <v>Due</v>
      </c>
      <c r="U15" s="15" t="str">
        <f t="shared" si="34"/>
        <v/>
      </c>
      <c r="V15" s="11" t="str">
        <f t="shared" si="8"/>
        <v/>
      </c>
      <c r="W15" s="11">
        <f t="shared" si="9"/>
        <v>0</v>
      </c>
    </row>
    <row r="16">
      <c r="A16" s="6" t="s">
        <v>152</v>
      </c>
      <c r="B16" s="6" t="s">
        <v>153</v>
      </c>
      <c r="C16" s="6" t="s">
        <v>55</v>
      </c>
      <c r="D16" s="6" t="s">
        <v>56</v>
      </c>
      <c r="E16" s="6" t="s">
        <v>25</v>
      </c>
      <c r="F16" s="6" t="s">
        <v>61</v>
      </c>
      <c r="G16" s="11">
        <f t="shared" si="3"/>
        <v>6</v>
      </c>
      <c r="H16" s="12">
        <f t="shared" si="4"/>
        <v>46139</v>
      </c>
      <c r="I16" s="12">
        <f t="shared" si="5"/>
        <v>46322</v>
      </c>
      <c r="J16" s="15" t="str">
        <f t="shared" ref="J16:L16" si="35">IF(OR($G16="",$E16=""),"",IF(MOD(MATCH(J$1,$J$1:$U$1,0)-MATCH($E16,$J$1:$U$1,0),$G16)=0,"Due",""))</f>
        <v/>
      </c>
      <c r="K16" s="15" t="str">
        <f t="shared" si="35"/>
        <v/>
      </c>
      <c r="L16" s="15" t="str">
        <f t="shared" si="35"/>
        <v/>
      </c>
      <c r="M16" s="16">
        <v>46139.0</v>
      </c>
      <c r="N16" s="15" t="str">
        <f t="shared" ref="N16:U16" si="36">IF(OR($G16="",$E16=""),"",IF(MOD(MATCH(N$1,$J$1:$U$1,0)-MATCH($E16,$J$1:$U$1,0),$G16)=0,"Due",""))</f>
        <v/>
      </c>
      <c r="O16" s="15" t="str">
        <f t="shared" si="36"/>
        <v/>
      </c>
      <c r="P16" s="15" t="str">
        <f t="shared" si="36"/>
        <v/>
      </c>
      <c r="Q16" s="15" t="str">
        <f t="shared" si="36"/>
        <v/>
      </c>
      <c r="R16" s="15" t="str">
        <f t="shared" si="36"/>
        <v/>
      </c>
      <c r="S16" s="15" t="str">
        <f t="shared" si="36"/>
        <v>Due</v>
      </c>
      <c r="T16" s="15" t="str">
        <f t="shared" si="36"/>
        <v/>
      </c>
      <c r="U16" s="15" t="str">
        <f t="shared" si="36"/>
        <v/>
      </c>
      <c r="V16" s="11" t="str">
        <f t="shared" si="8"/>
        <v/>
      </c>
      <c r="W16" s="11">
        <f t="shared" si="9"/>
        <v>0</v>
      </c>
    </row>
    <row r="17">
      <c r="A17" s="6" t="s">
        <v>154</v>
      </c>
      <c r="B17" s="6" t="s">
        <v>155</v>
      </c>
      <c r="C17" s="6" t="s">
        <v>134</v>
      </c>
      <c r="D17" s="6" t="s">
        <v>56</v>
      </c>
      <c r="E17" s="6" t="s">
        <v>25</v>
      </c>
      <c r="F17" s="6" t="s">
        <v>120</v>
      </c>
      <c r="G17" s="11">
        <f t="shared" si="3"/>
        <v>6</v>
      </c>
      <c r="H17" s="12">
        <f t="shared" si="4"/>
        <v>46254</v>
      </c>
      <c r="I17" s="12">
        <f t="shared" si="5"/>
        <v>46438</v>
      </c>
      <c r="J17" s="15" t="str">
        <f t="shared" ref="J17:L17" si="37">IF(OR($G17="",$E17=""),"",IF(MOD(MATCH(J$1,$J$1:$U$1,0)-MATCH($E17,$J$1:$U$1,0),$G17)=0,"Due",""))</f>
        <v/>
      </c>
      <c r="K17" s="15" t="str">
        <f t="shared" si="37"/>
        <v/>
      </c>
      <c r="L17" s="15" t="str">
        <f t="shared" si="37"/>
        <v/>
      </c>
      <c r="M17" s="16">
        <v>46136.0</v>
      </c>
      <c r="N17" s="15" t="str">
        <f t="shared" ref="N17:P17" si="38">IF(OR($G17="",$E17=""),"",IF(MOD(MATCH(N$1,$J$1:$U$1,0)-MATCH($E17,$J$1:$U$1,0),$G17)=0,"Due",""))</f>
        <v/>
      </c>
      <c r="O17" s="15" t="str">
        <f t="shared" si="38"/>
        <v/>
      </c>
      <c r="P17" s="15" t="str">
        <f t="shared" si="38"/>
        <v/>
      </c>
      <c r="Q17" s="16">
        <v>46254.0</v>
      </c>
      <c r="R17" s="15" t="str">
        <f t="shared" ref="R17:U17" si="39">IF(OR($G17="",$E17=""),"",IF(MOD(MATCH(R$1,$J$1:$U$1,0)-MATCH($E17,$J$1:$U$1,0),$G17)=0,"Due",""))</f>
        <v/>
      </c>
      <c r="S17" s="15" t="str">
        <f t="shared" si="39"/>
        <v>Due</v>
      </c>
      <c r="T17" s="15" t="str">
        <f t="shared" si="39"/>
        <v/>
      </c>
      <c r="U17" s="15" t="str">
        <f t="shared" si="39"/>
        <v/>
      </c>
      <c r="V17" s="11" t="str">
        <f t="shared" si="8"/>
        <v/>
      </c>
      <c r="W17" s="11">
        <f t="shared" si="9"/>
        <v>0</v>
      </c>
      <c r="X17" s="6" t="s">
        <v>156</v>
      </c>
    </row>
    <row r="18">
      <c r="A18" s="6" t="s">
        <v>157</v>
      </c>
      <c r="B18" s="6" t="s">
        <v>158</v>
      </c>
      <c r="C18" s="6" t="s">
        <v>134</v>
      </c>
      <c r="D18" s="6" t="s">
        <v>56</v>
      </c>
      <c r="E18" s="6" t="s">
        <v>25</v>
      </c>
      <c r="F18" s="6" t="s">
        <v>120</v>
      </c>
      <c r="G18" s="11">
        <f t="shared" si="3"/>
        <v>6</v>
      </c>
      <c r="H18" s="12">
        <f t="shared" si="4"/>
        <v>46254</v>
      </c>
      <c r="I18" s="12">
        <f t="shared" si="5"/>
        <v>46438</v>
      </c>
      <c r="J18" s="15" t="str">
        <f t="shared" ref="J18:L18" si="40">IF(OR($G18="",$E18=""),"",IF(MOD(MATCH(J$1,$J$1:$U$1,0)-MATCH($E18,$J$1:$U$1,0),$G18)=0,"Due",""))</f>
        <v/>
      </c>
      <c r="K18" s="15" t="str">
        <f t="shared" si="40"/>
        <v/>
      </c>
      <c r="L18" s="15" t="str">
        <f t="shared" si="40"/>
        <v/>
      </c>
      <c r="M18" s="16">
        <v>46136.0</v>
      </c>
      <c r="N18" s="15" t="str">
        <f t="shared" ref="N18:P18" si="41">IF(OR($G18="",$E18=""),"",IF(MOD(MATCH(N$1,$J$1:$U$1,0)-MATCH($E18,$J$1:$U$1,0),$G18)=0,"Due",""))</f>
        <v/>
      </c>
      <c r="O18" s="15" t="str">
        <f t="shared" si="41"/>
        <v/>
      </c>
      <c r="P18" s="15" t="str">
        <f t="shared" si="41"/>
        <v/>
      </c>
      <c r="Q18" s="16">
        <v>46254.0</v>
      </c>
      <c r="R18" s="15" t="str">
        <f t="shared" ref="R18:U18" si="42">IF(OR($G18="",$E18=""),"",IF(MOD(MATCH(R$1,$J$1:$U$1,0)-MATCH($E18,$J$1:$U$1,0),$G18)=0,"Due",""))</f>
        <v/>
      </c>
      <c r="S18" s="15" t="str">
        <f t="shared" si="42"/>
        <v>Due</v>
      </c>
      <c r="T18" s="15" t="str">
        <f t="shared" si="42"/>
        <v/>
      </c>
      <c r="U18" s="15" t="str">
        <f t="shared" si="42"/>
        <v/>
      </c>
      <c r="V18" s="11" t="str">
        <f t="shared" si="8"/>
        <v/>
      </c>
      <c r="W18" s="11">
        <f t="shared" si="9"/>
        <v>0</v>
      </c>
      <c r="X18" s="6" t="s">
        <v>159</v>
      </c>
    </row>
    <row r="19">
      <c r="A19" s="6" t="s">
        <v>160</v>
      </c>
      <c r="B19" s="6" t="s">
        <v>161</v>
      </c>
      <c r="C19" s="6" t="s">
        <v>55</v>
      </c>
      <c r="D19" s="6" t="s">
        <v>56</v>
      </c>
      <c r="E19" s="6" t="s">
        <v>24</v>
      </c>
      <c r="F19" s="6" t="s">
        <v>61</v>
      </c>
      <c r="G19" s="11">
        <f t="shared" si="3"/>
        <v>6</v>
      </c>
      <c r="H19" s="12">
        <f t="shared" si="4"/>
        <v>46246</v>
      </c>
      <c r="I19" s="12">
        <f t="shared" si="5"/>
        <v>46430</v>
      </c>
      <c r="J19" s="15" t="str">
        <f t="shared" ref="J19:K19" si="43">IF(OR($G19="",$E19=""),"",IF(MOD(MATCH(J$1,$J$1:$U$1,0)-MATCH($E19,$J$1:$U$1,0),$G19)=0,"Due",""))</f>
        <v/>
      </c>
      <c r="K19" s="15" t="str">
        <f t="shared" si="43"/>
        <v/>
      </c>
      <c r="L19" s="16">
        <v>46108.0</v>
      </c>
      <c r="M19" s="15" t="str">
        <f t="shared" ref="M19:P19" si="44">IF(OR($G19="",$E19=""),"",IF(MOD(MATCH(M$1,$J$1:$U$1,0)-MATCH($E19,$J$1:$U$1,0),$G19)=0,"Due",""))</f>
        <v/>
      </c>
      <c r="N19" s="15" t="str">
        <f t="shared" si="44"/>
        <v/>
      </c>
      <c r="O19" s="15" t="str">
        <f t="shared" si="44"/>
        <v/>
      </c>
      <c r="P19" s="15" t="str">
        <f t="shared" si="44"/>
        <v/>
      </c>
      <c r="Q19" s="16">
        <v>46246.0</v>
      </c>
      <c r="R19" s="15" t="str">
        <f t="shared" ref="R19:U19" si="45">IF(OR($G19="",$E19=""),"",IF(MOD(MATCH(R$1,$J$1:$U$1,0)-MATCH($E19,$J$1:$U$1,0),$G19)=0,"Due",""))</f>
        <v>Due</v>
      </c>
      <c r="S19" s="15" t="str">
        <f t="shared" si="45"/>
        <v/>
      </c>
      <c r="T19" s="15" t="str">
        <f t="shared" si="45"/>
        <v/>
      </c>
      <c r="U19" s="15" t="str">
        <f t="shared" si="45"/>
        <v/>
      </c>
      <c r="V19" s="11" t="str">
        <f t="shared" si="8"/>
        <v>Yes</v>
      </c>
      <c r="W19" s="11">
        <f t="shared" si="9"/>
        <v>0</v>
      </c>
    </row>
    <row r="20">
      <c r="A20" s="6" t="s">
        <v>162</v>
      </c>
      <c r="B20" s="6" t="s">
        <v>163</v>
      </c>
      <c r="C20" s="6" t="s">
        <v>55</v>
      </c>
      <c r="D20" s="6" t="s">
        <v>56</v>
      </c>
      <c r="E20" s="6" t="s">
        <v>25</v>
      </c>
      <c r="F20" s="6" t="s">
        <v>120</v>
      </c>
      <c r="G20" s="11">
        <f t="shared" si="3"/>
        <v>6</v>
      </c>
      <c r="H20" s="12" t="str">
        <f t="shared" si="4"/>
        <v/>
      </c>
      <c r="I20" s="12">
        <f t="shared" si="5"/>
        <v>46113</v>
      </c>
      <c r="J20" s="15" t="str">
        <f t="shared" ref="J20:U20" si="46">IF(OR($G20="",$E20=""),"",IF(MOD(MATCH(J$1,$J$1:$U$1,0)-MATCH($E20,$J$1:$U$1,0),$G20)=0,"Due",""))</f>
        <v/>
      </c>
      <c r="K20" s="15" t="str">
        <f t="shared" si="46"/>
        <v/>
      </c>
      <c r="L20" s="15" t="str">
        <f t="shared" si="46"/>
        <v/>
      </c>
      <c r="M20" s="15" t="str">
        <f t="shared" si="46"/>
        <v>Due</v>
      </c>
      <c r="N20" s="15" t="str">
        <f t="shared" si="46"/>
        <v/>
      </c>
      <c r="O20" s="15" t="str">
        <f t="shared" si="46"/>
        <v/>
      </c>
      <c r="P20" s="15" t="str">
        <f t="shared" si="46"/>
        <v/>
      </c>
      <c r="Q20" s="15" t="str">
        <f t="shared" si="46"/>
        <v/>
      </c>
      <c r="R20" s="15" t="str">
        <f t="shared" si="46"/>
        <v/>
      </c>
      <c r="S20" s="15" t="str">
        <f t="shared" si="46"/>
        <v>Due</v>
      </c>
      <c r="T20" s="15" t="str">
        <f t="shared" si="46"/>
        <v/>
      </c>
      <c r="U20" s="15" t="str">
        <f t="shared" si="46"/>
        <v/>
      </c>
      <c r="V20" s="11" t="str">
        <f t="shared" si="8"/>
        <v/>
      </c>
      <c r="W20" s="11">
        <f t="shared" si="9"/>
        <v>1</v>
      </c>
      <c r="X20" s="6" t="s">
        <v>164</v>
      </c>
    </row>
    <row r="21">
      <c r="A21" s="6" t="s">
        <v>165</v>
      </c>
      <c r="B21" s="6" t="s">
        <v>166</v>
      </c>
      <c r="C21" s="6" t="s">
        <v>55</v>
      </c>
      <c r="D21" s="6" t="s">
        <v>56</v>
      </c>
      <c r="E21" s="6" t="s">
        <v>26</v>
      </c>
      <c r="F21" s="6" t="s">
        <v>61</v>
      </c>
      <c r="G21" s="11">
        <f t="shared" si="3"/>
        <v>6</v>
      </c>
      <c r="H21" s="12">
        <f t="shared" si="4"/>
        <v>46171</v>
      </c>
      <c r="I21" s="12">
        <f t="shared" si="5"/>
        <v>46355</v>
      </c>
      <c r="J21" s="15" t="str">
        <f t="shared" ref="J21:M21" si="47">IF(OR($G21="",$E21=""),"",IF(MOD(MATCH(J$1,$J$1:$U$1,0)-MATCH($E21,$J$1:$U$1,0),$G21)=0,"Due",""))</f>
        <v/>
      </c>
      <c r="K21" s="15" t="str">
        <f t="shared" si="47"/>
        <v/>
      </c>
      <c r="L21" s="15" t="str">
        <f t="shared" si="47"/>
        <v/>
      </c>
      <c r="M21" s="15" t="str">
        <f t="shared" si="47"/>
        <v/>
      </c>
      <c r="N21" s="16">
        <v>46171.0</v>
      </c>
      <c r="O21" s="15" t="str">
        <f t="shared" ref="O21:U21" si="48">IF(OR($G21="",$E21=""),"",IF(MOD(MATCH(O$1,$J$1:$U$1,0)-MATCH($E21,$J$1:$U$1,0),$G21)=0,"Due",""))</f>
        <v/>
      </c>
      <c r="P21" s="15" t="str">
        <f t="shared" si="48"/>
        <v/>
      </c>
      <c r="Q21" s="15" t="str">
        <f t="shared" si="48"/>
        <v/>
      </c>
      <c r="R21" s="15" t="str">
        <f t="shared" si="48"/>
        <v/>
      </c>
      <c r="S21" s="15" t="str">
        <f t="shared" si="48"/>
        <v/>
      </c>
      <c r="T21" s="15" t="str">
        <f t="shared" si="48"/>
        <v>Due</v>
      </c>
      <c r="U21" s="15" t="str">
        <f t="shared" si="48"/>
        <v/>
      </c>
      <c r="V21" s="11" t="str">
        <f t="shared" si="8"/>
        <v/>
      </c>
      <c r="W21" s="11">
        <f t="shared" si="9"/>
        <v>0</v>
      </c>
    </row>
    <row r="22">
      <c r="A22" s="6" t="s">
        <v>167</v>
      </c>
      <c r="B22" s="6" t="s">
        <v>168</v>
      </c>
      <c r="C22" s="6" t="s">
        <v>55</v>
      </c>
      <c r="D22" s="6" t="s">
        <v>56</v>
      </c>
      <c r="E22" s="6" t="s">
        <v>25</v>
      </c>
      <c r="F22" s="6" t="s">
        <v>120</v>
      </c>
      <c r="G22" s="11">
        <f t="shared" si="3"/>
        <v>6</v>
      </c>
      <c r="H22" s="12">
        <f t="shared" si="4"/>
        <v>46121</v>
      </c>
      <c r="I22" s="12">
        <f t="shared" si="5"/>
        <v>46304</v>
      </c>
      <c r="J22" s="15" t="str">
        <f t="shared" ref="J22:L22" si="49">IF(OR($G22="",$E22=""),"",IF(MOD(MATCH(J$1,$J$1:$U$1,0)-MATCH($E22,$J$1:$U$1,0),$G22)=0,"Due",""))</f>
        <v/>
      </c>
      <c r="K22" s="15" t="str">
        <f t="shared" si="49"/>
        <v/>
      </c>
      <c r="L22" s="15" t="str">
        <f t="shared" si="49"/>
        <v/>
      </c>
      <c r="M22" s="16">
        <v>46121.0</v>
      </c>
      <c r="N22" s="15" t="str">
        <f t="shared" ref="N22:U22" si="50">IF(OR($G22="",$E22=""),"",IF(MOD(MATCH(N$1,$J$1:$U$1,0)-MATCH($E22,$J$1:$U$1,0),$G22)=0,"Due",""))</f>
        <v/>
      </c>
      <c r="O22" s="15" t="str">
        <f t="shared" si="50"/>
        <v/>
      </c>
      <c r="P22" s="15" t="str">
        <f t="shared" si="50"/>
        <v/>
      </c>
      <c r="Q22" s="15" t="str">
        <f t="shared" si="50"/>
        <v/>
      </c>
      <c r="R22" s="15" t="str">
        <f t="shared" si="50"/>
        <v/>
      </c>
      <c r="S22" s="15" t="str">
        <f t="shared" si="50"/>
        <v>Due</v>
      </c>
      <c r="T22" s="15" t="str">
        <f t="shared" si="50"/>
        <v/>
      </c>
      <c r="U22" s="15" t="str">
        <f t="shared" si="50"/>
        <v/>
      </c>
      <c r="V22" s="11" t="str">
        <f t="shared" si="8"/>
        <v/>
      </c>
      <c r="W22" s="11">
        <f t="shared" si="9"/>
        <v>0</v>
      </c>
      <c r="X22" s="6" t="s">
        <v>169</v>
      </c>
    </row>
    <row r="23">
      <c r="A23" s="6" t="s">
        <v>170</v>
      </c>
      <c r="B23" s="6" t="s">
        <v>171</v>
      </c>
      <c r="C23" s="6" t="s">
        <v>55</v>
      </c>
      <c r="D23" s="6" t="s">
        <v>56</v>
      </c>
      <c r="E23" s="6" t="s">
        <v>25</v>
      </c>
      <c r="F23" s="6" t="s">
        <v>61</v>
      </c>
      <c r="G23" s="11">
        <f t="shared" si="3"/>
        <v>6</v>
      </c>
      <c r="H23" s="12">
        <f t="shared" si="4"/>
        <v>46248</v>
      </c>
      <c r="I23" s="12">
        <f t="shared" si="5"/>
        <v>46432</v>
      </c>
      <c r="J23" s="15" t="str">
        <f t="shared" ref="J23:L23" si="51">IF(OR($G23="",$E23=""),"",IF(MOD(MATCH(J$1,$J$1:$U$1,0)-MATCH($E23,$J$1:$U$1,0),$G23)=0,"Due",""))</f>
        <v/>
      </c>
      <c r="K23" s="15" t="str">
        <f t="shared" si="51"/>
        <v/>
      </c>
      <c r="L23" s="15" t="str">
        <f t="shared" si="51"/>
        <v/>
      </c>
      <c r="M23" s="16">
        <v>46140.0</v>
      </c>
      <c r="N23" s="15" t="str">
        <f t="shared" ref="N23:P23" si="52">IF(OR($G23="",$E23=""),"",IF(MOD(MATCH(N$1,$J$1:$U$1,0)-MATCH($E23,$J$1:$U$1,0),$G23)=0,"Due",""))</f>
        <v/>
      </c>
      <c r="O23" s="15" t="str">
        <f t="shared" si="52"/>
        <v/>
      </c>
      <c r="P23" s="15" t="str">
        <f t="shared" si="52"/>
        <v/>
      </c>
      <c r="Q23" s="16">
        <v>46248.0</v>
      </c>
      <c r="R23" s="15" t="str">
        <f t="shared" ref="R23:U23" si="53">IF(OR($G23="",$E23=""),"",IF(MOD(MATCH(R$1,$J$1:$U$1,0)-MATCH($E23,$J$1:$U$1,0),$G23)=0,"Due",""))</f>
        <v/>
      </c>
      <c r="S23" s="15" t="str">
        <f t="shared" si="53"/>
        <v>Due</v>
      </c>
      <c r="T23" s="15" t="str">
        <f t="shared" si="53"/>
        <v/>
      </c>
      <c r="U23" s="15" t="str">
        <f t="shared" si="53"/>
        <v/>
      </c>
      <c r="V23" s="11" t="str">
        <f t="shared" si="8"/>
        <v/>
      </c>
      <c r="W23" s="11">
        <f t="shared" si="9"/>
        <v>0</v>
      </c>
      <c r="X23" s="6" t="s">
        <v>172</v>
      </c>
    </row>
    <row r="24">
      <c r="A24" s="6" t="s">
        <v>173</v>
      </c>
      <c r="B24" s="6" t="s">
        <v>174</v>
      </c>
      <c r="C24" s="6" t="s">
        <v>175</v>
      </c>
      <c r="D24" s="6" t="s">
        <v>83</v>
      </c>
      <c r="E24" s="6" t="s">
        <v>21</v>
      </c>
      <c r="F24" s="6" t="s">
        <v>61</v>
      </c>
      <c r="G24" s="11">
        <f t="shared" si="3"/>
        <v>3</v>
      </c>
      <c r="H24" s="12">
        <f t="shared" si="4"/>
        <v>46217</v>
      </c>
      <c r="I24" s="12">
        <f t="shared" si="5"/>
        <v>46309</v>
      </c>
      <c r="J24" s="16">
        <v>46034.0</v>
      </c>
      <c r="K24" s="15" t="str">
        <f t="shared" ref="K24:L24" si="54">IF(OR($G24="",$E24=""),"",IF(MOD(MATCH(K$1,$J$1:$U$1,0)-MATCH($E24,$J$1:$U$1,0),$G24)=0,"Due",""))</f>
        <v/>
      </c>
      <c r="L24" s="15" t="str">
        <f t="shared" si="54"/>
        <v/>
      </c>
      <c r="M24" s="16">
        <v>46121.0</v>
      </c>
      <c r="N24" s="15" t="str">
        <f t="shared" ref="N24:O24" si="55">IF(OR($G24="",$E24=""),"",IF(MOD(MATCH(N$1,$J$1:$U$1,0)-MATCH($E24,$J$1:$U$1,0),$G24)=0,"Due",""))</f>
        <v/>
      </c>
      <c r="O24" s="15" t="str">
        <f t="shared" si="55"/>
        <v/>
      </c>
      <c r="P24" s="16">
        <v>46217.0</v>
      </c>
      <c r="Q24" s="15" t="str">
        <f t="shared" ref="Q24:U24" si="56">IF(OR($G24="",$E24=""),"",IF(MOD(MATCH(Q$1,$J$1:$U$1,0)-MATCH($E24,$J$1:$U$1,0),$G24)=0,"Due",""))</f>
        <v/>
      </c>
      <c r="R24" s="15" t="str">
        <f t="shared" si="56"/>
        <v/>
      </c>
      <c r="S24" s="15" t="str">
        <f t="shared" si="56"/>
        <v>Due</v>
      </c>
      <c r="T24" s="15" t="str">
        <f t="shared" si="56"/>
        <v/>
      </c>
      <c r="U24" s="15" t="str">
        <f t="shared" si="56"/>
        <v/>
      </c>
      <c r="V24" s="11" t="str">
        <f t="shared" si="8"/>
        <v/>
      </c>
      <c r="W24" s="11">
        <f t="shared" si="9"/>
        <v>0</v>
      </c>
      <c r="X24" s="6" t="s">
        <v>176</v>
      </c>
    </row>
    <row r="25">
      <c r="A25" s="6" t="s">
        <v>177</v>
      </c>
      <c r="B25" s="6" t="s">
        <v>178</v>
      </c>
      <c r="C25" s="6" t="s">
        <v>175</v>
      </c>
      <c r="D25" s="6" t="s">
        <v>56</v>
      </c>
      <c r="E25" s="6" t="s">
        <v>24</v>
      </c>
      <c r="F25" s="6" t="s">
        <v>120</v>
      </c>
      <c r="G25" s="11">
        <f t="shared" si="3"/>
        <v>6</v>
      </c>
      <c r="H25" s="12">
        <f t="shared" si="4"/>
        <v>46092</v>
      </c>
      <c r="I25" s="12">
        <f t="shared" si="5"/>
        <v>46276</v>
      </c>
      <c r="J25" s="15" t="str">
        <f t="shared" ref="J25:K25" si="57">IF(OR($G25="",$E25=""),"",IF(MOD(MATCH(J$1,$J$1:$U$1,0)-MATCH($E25,$J$1:$U$1,0),$G25)=0,"Due",""))</f>
        <v/>
      </c>
      <c r="K25" s="15" t="str">
        <f t="shared" si="57"/>
        <v/>
      </c>
      <c r="L25" s="16">
        <v>46092.0</v>
      </c>
      <c r="M25" s="15" t="str">
        <f t="shared" ref="M25:U25" si="58">IF(OR($G25="",$E25=""),"",IF(MOD(MATCH(M$1,$J$1:$U$1,0)-MATCH($E25,$J$1:$U$1,0),$G25)=0,"Due",""))</f>
        <v/>
      </c>
      <c r="N25" s="15" t="str">
        <f t="shared" si="58"/>
        <v/>
      </c>
      <c r="O25" s="15" t="str">
        <f t="shared" si="58"/>
        <v/>
      </c>
      <c r="P25" s="15" t="str">
        <f t="shared" si="58"/>
        <v/>
      </c>
      <c r="Q25" s="15" t="str">
        <f t="shared" si="58"/>
        <v/>
      </c>
      <c r="R25" s="15" t="str">
        <f t="shared" si="58"/>
        <v>Due</v>
      </c>
      <c r="S25" s="15" t="str">
        <f t="shared" si="58"/>
        <v/>
      </c>
      <c r="T25" s="15" t="str">
        <f t="shared" si="58"/>
        <v/>
      </c>
      <c r="U25" s="15" t="str">
        <f t="shared" si="58"/>
        <v/>
      </c>
      <c r="V25" s="11" t="str">
        <f t="shared" si="8"/>
        <v>Yes</v>
      </c>
      <c r="W25" s="11">
        <f t="shared" si="9"/>
        <v>0</v>
      </c>
      <c r="X25" s="6" t="s">
        <v>179</v>
      </c>
    </row>
    <row r="26">
      <c r="A26" s="6" t="s">
        <v>177</v>
      </c>
      <c r="B26" s="6" t="s">
        <v>180</v>
      </c>
      <c r="C26" s="6" t="s">
        <v>175</v>
      </c>
      <c r="D26" s="6" t="s">
        <v>56</v>
      </c>
      <c r="E26" s="6" t="s">
        <v>24</v>
      </c>
      <c r="F26" s="6" t="s">
        <v>120</v>
      </c>
      <c r="G26" s="11">
        <f t="shared" si="3"/>
        <v>6</v>
      </c>
      <c r="H26" s="12">
        <f t="shared" si="4"/>
        <v>46092</v>
      </c>
      <c r="I26" s="12">
        <f t="shared" si="5"/>
        <v>46276</v>
      </c>
      <c r="J26" s="15" t="str">
        <f t="shared" ref="J26:K26" si="59">IF(OR($G26="",$E26=""),"",IF(MOD(MATCH(J$1,$J$1:$U$1,0)-MATCH($E26,$J$1:$U$1,0),$G26)=0,"Due",""))</f>
        <v/>
      </c>
      <c r="K26" s="15" t="str">
        <f t="shared" si="59"/>
        <v/>
      </c>
      <c r="L26" s="16">
        <v>46092.0</v>
      </c>
      <c r="M26" s="15" t="str">
        <f t="shared" ref="M26:U26" si="60">IF(OR($G26="",$E26=""),"",IF(MOD(MATCH(M$1,$J$1:$U$1,0)-MATCH($E26,$J$1:$U$1,0),$G26)=0,"Due",""))</f>
        <v/>
      </c>
      <c r="N26" s="15" t="str">
        <f t="shared" si="60"/>
        <v/>
      </c>
      <c r="O26" s="15" t="str">
        <f t="shared" si="60"/>
        <v/>
      </c>
      <c r="P26" s="15" t="str">
        <f t="shared" si="60"/>
        <v/>
      </c>
      <c r="Q26" s="15" t="str">
        <f t="shared" si="60"/>
        <v/>
      </c>
      <c r="R26" s="15" t="str">
        <f t="shared" si="60"/>
        <v>Due</v>
      </c>
      <c r="S26" s="15" t="str">
        <f t="shared" si="60"/>
        <v/>
      </c>
      <c r="T26" s="15" t="str">
        <f t="shared" si="60"/>
        <v/>
      </c>
      <c r="U26" s="15" t="str">
        <f t="shared" si="60"/>
        <v/>
      </c>
      <c r="V26" s="11" t="str">
        <f t="shared" si="8"/>
        <v>Yes</v>
      </c>
      <c r="W26" s="11">
        <f t="shared" si="9"/>
        <v>0</v>
      </c>
    </row>
    <row r="27">
      <c r="A27" s="6" t="s">
        <v>181</v>
      </c>
      <c r="B27" s="6" t="s">
        <v>182</v>
      </c>
      <c r="C27" s="6" t="s">
        <v>183</v>
      </c>
      <c r="D27" s="6" t="s">
        <v>184</v>
      </c>
      <c r="E27" s="6" t="s">
        <v>21</v>
      </c>
      <c r="F27" s="6" t="s">
        <v>61</v>
      </c>
      <c r="G27" s="11">
        <f t="shared" si="3"/>
        <v>1</v>
      </c>
      <c r="H27" s="12">
        <f t="shared" si="4"/>
        <v>46238</v>
      </c>
      <c r="I27" s="12">
        <f t="shared" si="5"/>
        <v>46269</v>
      </c>
      <c r="J27" s="16">
        <v>46028.0</v>
      </c>
      <c r="K27" s="16">
        <v>46056.0</v>
      </c>
      <c r="L27" s="16">
        <v>46084.0</v>
      </c>
      <c r="M27" s="16">
        <v>46119.0</v>
      </c>
      <c r="N27" s="16">
        <v>46147.0</v>
      </c>
      <c r="O27" s="16">
        <v>46175.0</v>
      </c>
      <c r="P27" s="16">
        <v>46210.0</v>
      </c>
      <c r="Q27" s="16">
        <v>46238.0</v>
      </c>
      <c r="R27" s="15" t="str">
        <f t="shared" ref="R27:U27" si="61">IF(OR($G27="",$E27=""),"",IF(MOD(MATCH(R$1,$J$1:$U$1,0)-MATCH($E27,$J$1:$U$1,0),$G27)=0,"Due",""))</f>
        <v>Due</v>
      </c>
      <c r="S27" s="15" t="str">
        <f t="shared" si="61"/>
        <v>Due</v>
      </c>
      <c r="T27" s="15" t="str">
        <f t="shared" si="61"/>
        <v>Due</v>
      </c>
      <c r="U27" s="15" t="str">
        <f t="shared" si="61"/>
        <v>Due</v>
      </c>
      <c r="V27" s="11" t="str">
        <f t="shared" si="8"/>
        <v>Yes</v>
      </c>
      <c r="W27" s="11">
        <f t="shared" si="9"/>
        <v>0</v>
      </c>
      <c r="X27" s="6" t="s">
        <v>185</v>
      </c>
    </row>
    <row r="28">
      <c r="C28" s="10"/>
      <c r="D28" s="10"/>
      <c r="E28" s="10"/>
      <c r="G28" s="11" t="str">
        <f t="shared" si="3"/>
        <v/>
      </c>
      <c r="H28" s="12" t="str">
        <f t="shared" si="4"/>
        <v/>
      </c>
      <c r="I28" s="12" t="str">
        <f t="shared" si="5"/>
        <v/>
      </c>
      <c r="J28" s="15" t="str">
        <f t="shared" ref="J28:U28" si="62">IF(OR($G28="",$E28=""),"",IF(MOD(MATCH(J$1,$J$1:$U$1,0)-MATCH($E28,$J$1:$U$1,0),$G28)=0,"Due",""))</f>
        <v/>
      </c>
      <c r="K28" s="15" t="str">
        <f t="shared" si="62"/>
        <v/>
      </c>
      <c r="L28" s="15" t="str">
        <f t="shared" si="62"/>
        <v/>
      </c>
      <c r="M28" s="15" t="str">
        <f t="shared" si="62"/>
        <v/>
      </c>
      <c r="N28" s="15" t="str">
        <f t="shared" si="62"/>
        <v/>
      </c>
      <c r="O28" s="15" t="str">
        <f t="shared" si="62"/>
        <v/>
      </c>
      <c r="P28" s="15" t="str">
        <f t="shared" si="62"/>
        <v/>
      </c>
      <c r="Q28" s="15" t="str">
        <f t="shared" si="62"/>
        <v/>
      </c>
      <c r="R28" s="15" t="str">
        <f t="shared" si="62"/>
        <v/>
      </c>
      <c r="S28" s="15" t="str">
        <f t="shared" si="62"/>
        <v/>
      </c>
      <c r="T28" s="15" t="str">
        <f t="shared" si="62"/>
        <v/>
      </c>
      <c r="U28" s="15" t="str">
        <f t="shared" si="62"/>
        <v/>
      </c>
      <c r="V28" s="11" t="str">
        <f t="shared" si="8"/>
        <v/>
      </c>
      <c r="W28" s="11" t="str">
        <f t="shared" si="9"/>
        <v/>
      </c>
    </row>
    <row r="29">
      <c r="C29" s="10"/>
      <c r="D29" s="10"/>
      <c r="E29" s="10"/>
      <c r="G29" s="11" t="str">
        <f t="shared" si="3"/>
        <v/>
      </c>
      <c r="H29" s="12" t="str">
        <f t="shared" si="4"/>
        <v/>
      </c>
      <c r="I29" s="12" t="str">
        <f t="shared" si="5"/>
        <v/>
      </c>
      <c r="J29" s="15" t="str">
        <f t="shared" ref="J29:U29" si="63">IF(OR($G29="",$E29=""),"",IF(MOD(MATCH(J$1,$J$1:$U$1,0)-MATCH($E29,$J$1:$U$1,0),$G29)=0,"Due",""))</f>
        <v/>
      </c>
      <c r="K29" s="15" t="str">
        <f t="shared" si="63"/>
        <v/>
      </c>
      <c r="L29" s="15" t="str">
        <f t="shared" si="63"/>
        <v/>
      </c>
      <c r="M29" s="15" t="str">
        <f t="shared" si="63"/>
        <v/>
      </c>
      <c r="N29" s="15" t="str">
        <f t="shared" si="63"/>
        <v/>
      </c>
      <c r="O29" s="15" t="str">
        <f t="shared" si="63"/>
        <v/>
      </c>
      <c r="P29" s="15" t="str">
        <f t="shared" si="63"/>
        <v/>
      </c>
      <c r="Q29" s="15" t="str">
        <f t="shared" si="63"/>
        <v/>
      </c>
      <c r="R29" s="15" t="str">
        <f t="shared" si="63"/>
        <v/>
      </c>
      <c r="S29" s="15" t="str">
        <f t="shared" si="63"/>
        <v/>
      </c>
      <c r="T29" s="15" t="str">
        <f t="shared" si="63"/>
        <v/>
      </c>
      <c r="U29" s="15" t="str">
        <f t="shared" si="63"/>
        <v/>
      </c>
      <c r="V29" s="11" t="str">
        <f t="shared" si="8"/>
        <v/>
      </c>
      <c r="W29" s="11" t="str">
        <f t="shared" si="9"/>
        <v/>
      </c>
    </row>
    <row r="30">
      <c r="C30" s="10"/>
      <c r="D30" s="10"/>
      <c r="E30" s="10"/>
      <c r="G30" s="11" t="str">
        <f t="shared" si="3"/>
        <v/>
      </c>
      <c r="H30" s="12" t="str">
        <f t="shared" si="4"/>
        <v/>
      </c>
      <c r="I30" s="12" t="str">
        <f t="shared" si="5"/>
        <v/>
      </c>
      <c r="J30" s="15" t="str">
        <f t="shared" ref="J30:U30" si="64">IF(OR($G30="",$E30=""),"",IF(MOD(MATCH(J$1,$J$1:$U$1,0)-MATCH($E30,$J$1:$U$1,0),$G30)=0,"Due",""))</f>
        <v/>
      </c>
      <c r="K30" s="15" t="str">
        <f t="shared" si="64"/>
        <v/>
      </c>
      <c r="L30" s="15" t="str">
        <f t="shared" si="64"/>
        <v/>
      </c>
      <c r="M30" s="15" t="str">
        <f t="shared" si="64"/>
        <v/>
      </c>
      <c r="N30" s="15" t="str">
        <f t="shared" si="64"/>
        <v/>
      </c>
      <c r="O30" s="15" t="str">
        <f t="shared" si="64"/>
        <v/>
      </c>
      <c r="P30" s="15" t="str">
        <f t="shared" si="64"/>
        <v/>
      </c>
      <c r="Q30" s="15" t="str">
        <f t="shared" si="64"/>
        <v/>
      </c>
      <c r="R30" s="15" t="str">
        <f t="shared" si="64"/>
        <v/>
      </c>
      <c r="S30" s="15" t="str">
        <f t="shared" si="64"/>
        <v/>
      </c>
      <c r="T30" s="15" t="str">
        <f t="shared" si="64"/>
        <v/>
      </c>
      <c r="U30" s="15" t="str">
        <f t="shared" si="64"/>
        <v/>
      </c>
      <c r="V30" s="11" t="str">
        <f t="shared" si="8"/>
        <v/>
      </c>
      <c r="W30" s="11" t="str">
        <f t="shared" si="9"/>
        <v/>
      </c>
    </row>
    <row r="31">
      <c r="C31" s="10"/>
      <c r="D31" s="10"/>
      <c r="E31" s="10"/>
      <c r="G31" s="11" t="str">
        <f t="shared" si="3"/>
        <v/>
      </c>
      <c r="H31" s="12" t="str">
        <f t="shared" si="4"/>
        <v/>
      </c>
      <c r="I31" s="12" t="str">
        <f t="shared" si="5"/>
        <v/>
      </c>
      <c r="J31" s="15" t="str">
        <f t="shared" ref="J31:U31" si="65">IF(OR($G31="",$E31=""),"",IF(MOD(MATCH(J$1,$J$1:$U$1,0)-MATCH($E31,$J$1:$U$1,0),$G31)=0,"Due",""))</f>
        <v/>
      </c>
      <c r="K31" s="15" t="str">
        <f t="shared" si="65"/>
        <v/>
      </c>
      <c r="L31" s="15" t="str">
        <f t="shared" si="65"/>
        <v/>
      </c>
      <c r="M31" s="15" t="str">
        <f t="shared" si="65"/>
        <v/>
      </c>
      <c r="N31" s="15" t="str">
        <f t="shared" si="65"/>
        <v/>
      </c>
      <c r="O31" s="15" t="str">
        <f t="shared" si="65"/>
        <v/>
      </c>
      <c r="P31" s="15" t="str">
        <f t="shared" si="65"/>
        <v/>
      </c>
      <c r="Q31" s="15" t="str">
        <f t="shared" si="65"/>
        <v/>
      </c>
      <c r="R31" s="15" t="str">
        <f t="shared" si="65"/>
        <v/>
      </c>
      <c r="S31" s="15" t="str">
        <f t="shared" si="65"/>
        <v/>
      </c>
      <c r="T31" s="15" t="str">
        <f t="shared" si="65"/>
        <v/>
      </c>
      <c r="U31" s="15" t="str">
        <f t="shared" si="65"/>
        <v/>
      </c>
      <c r="V31" s="11" t="str">
        <f t="shared" si="8"/>
        <v/>
      </c>
      <c r="W31" s="11" t="str">
        <f t="shared" si="9"/>
        <v/>
      </c>
    </row>
    <row r="32">
      <c r="C32" s="10"/>
      <c r="D32" s="10"/>
      <c r="E32" s="10"/>
      <c r="G32" s="11" t="str">
        <f t="shared" si="3"/>
        <v/>
      </c>
      <c r="H32" s="12" t="str">
        <f t="shared" si="4"/>
        <v/>
      </c>
      <c r="I32" s="12" t="str">
        <f t="shared" si="5"/>
        <v/>
      </c>
      <c r="J32" s="15" t="str">
        <f t="shared" ref="J32:U32" si="66">IF(OR($G32="",$E32=""),"",IF(MOD(MATCH(J$1,$J$1:$U$1,0)-MATCH($E32,$J$1:$U$1,0),$G32)=0,"Due",""))</f>
        <v/>
      </c>
      <c r="K32" s="15" t="str">
        <f t="shared" si="66"/>
        <v/>
      </c>
      <c r="L32" s="15" t="str">
        <f t="shared" si="66"/>
        <v/>
      </c>
      <c r="M32" s="15" t="str">
        <f t="shared" si="66"/>
        <v/>
      </c>
      <c r="N32" s="15" t="str">
        <f t="shared" si="66"/>
        <v/>
      </c>
      <c r="O32" s="15" t="str">
        <f t="shared" si="66"/>
        <v/>
      </c>
      <c r="P32" s="15" t="str">
        <f t="shared" si="66"/>
        <v/>
      </c>
      <c r="Q32" s="15" t="str">
        <f t="shared" si="66"/>
        <v/>
      </c>
      <c r="R32" s="15" t="str">
        <f t="shared" si="66"/>
        <v/>
      </c>
      <c r="S32" s="15" t="str">
        <f t="shared" si="66"/>
        <v/>
      </c>
      <c r="T32" s="15" t="str">
        <f t="shared" si="66"/>
        <v/>
      </c>
      <c r="U32" s="15" t="str">
        <f t="shared" si="66"/>
        <v/>
      </c>
      <c r="V32" s="11" t="str">
        <f t="shared" si="8"/>
        <v/>
      </c>
      <c r="W32" s="11" t="str">
        <f t="shared" si="9"/>
        <v/>
      </c>
    </row>
    <row r="33">
      <c r="C33" s="10"/>
      <c r="D33" s="10"/>
      <c r="E33" s="10"/>
      <c r="G33" s="11" t="str">
        <f t="shared" si="3"/>
        <v/>
      </c>
      <c r="H33" s="12" t="str">
        <f t="shared" si="4"/>
        <v/>
      </c>
      <c r="I33" s="12" t="str">
        <f t="shared" si="5"/>
        <v/>
      </c>
      <c r="J33" s="15" t="str">
        <f t="shared" ref="J33:U33" si="67">IF(OR($G33="",$E33=""),"",IF(MOD(MATCH(J$1,$J$1:$U$1,0)-MATCH($E33,$J$1:$U$1,0),$G33)=0,"Due",""))</f>
        <v/>
      </c>
      <c r="K33" s="15" t="str">
        <f t="shared" si="67"/>
        <v/>
      </c>
      <c r="L33" s="15" t="str">
        <f t="shared" si="67"/>
        <v/>
      </c>
      <c r="M33" s="15" t="str">
        <f t="shared" si="67"/>
        <v/>
      </c>
      <c r="N33" s="15" t="str">
        <f t="shared" si="67"/>
        <v/>
      </c>
      <c r="O33" s="15" t="str">
        <f t="shared" si="67"/>
        <v/>
      </c>
      <c r="P33" s="15" t="str">
        <f t="shared" si="67"/>
        <v/>
      </c>
      <c r="Q33" s="15" t="str">
        <f t="shared" si="67"/>
        <v/>
      </c>
      <c r="R33" s="15" t="str">
        <f t="shared" si="67"/>
        <v/>
      </c>
      <c r="S33" s="15" t="str">
        <f t="shared" si="67"/>
        <v/>
      </c>
      <c r="T33" s="15" t="str">
        <f t="shared" si="67"/>
        <v/>
      </c>
      <c r="U33" s="15" t="str">
        <f t="shared" si="67"/>
        <v/>
      </c>
      <c r="V33" s="11" t="str">
        <f t="shared" si="8"/>
        <v/>
      </c>
      <c r="W33" s="11" t="str">
        <f t="shared" si="9"/>
        <v/>
      </c>
    </row>
    <row r="34">
      <c r="C34" s="10"/>
      <c r="D34" s="10"/>
      <c r="E34" s="10"/>
      <c r="G34" s="11" t="str">
        <f t="shared" si="3"/>
        <v/>
      </c>
      <c r="H34" s="12" t="str">
        <f t="shared" si="4"/>
        <v/>
      </c>
      <c r="I34" s="12" t="str">
        <f t="shared" si="5"/>
        <v/>
      </c>
      <c r="J34" s="15" t="str">
        <f t="shared" ref="J34:U34" si="68">IF(OR($G34="",$E34=""),"",IF(MOD(MATCH(J$1,$J$1:$U$1,0)-MATCH($E34,$J$1:$U$1,0),$G34)=0,"Due",""))</f>
        <v/>
      </c>
      <c r="K34" s="15" t="str">
        <f t="shared" si="68"/>
        <v/>
      </c>
      <c r="L34" s="15" t="str">
        <f t="shared" si="68"/>
        <v/>
      </c>
      <c r="M34" s="15" t="str">
        <f t="shared" si="68"/>
        <v/>
      </c>
      <c r="N34" s="15" t="str">
        <f t="shared" si="68"/>
        <v/>
      </c>
      <c r="O34" s="15" t="str">
        <f t="shared" si="68"/>
        <v/>
      </c>
      <c r="P34" s="15" t="str">
        <f t="shared" si="68"/>
        <v/>
      </c>
      <c r="Q34" s="15" t="str">
        <f t="shared" si="68"/>
        <v/>
      </c>
      <c r="R34" s="15" t="str">
        <f t="shared" si="68"/>
        <v/>
      </c>
      <c r="S34" s="15" t="str">
        <f t="shared" si="68"/>
        <v/>
      </c>
      <c r="T34" s="15" t="str">
        <f t="shared" si="68"/>
        <v/>
      </c>
      <c r="U34" s="15" t="str">
        <f t="shared" si="68"/>
        <v/>
      </c>
      <c r="V34" s="11" t="str">
        <f t="shared" si="8"/>
        <v/>
      </c>
      <c r="W34" s="11" t="str">
        <f t="shared" si="9"/>
        <v/>
      </c>
    </row>
    <row r="35">
      <c r="C35" s="10"/>
      <c r="D35" s="10"/>
      <c r="E35" s="10"/>
      <c r="G35" s="11" t="str">
        <f t="shared" si="3"/>
        <v/>
      </c>
      <c r="H35" s="12" t="str">
        <f t="shared" si="4"/>
        <v/>
      </c>
      <c r="I35" s="12" t="str">
        <f t="shared" si="5"/>
        <v/>
      </c>
      <c r="J35" s="15" t="str">
        <f t="shared" ref="J35:U35" si="69">IF(OR($G35="",$E35=""),"",IF(MOD(MATCH(J$1,$J$1:$U$1,0)-MATCH($E35,$J$1:$U$1,0),$G35)=0,"Due",""))</f>
        <v/>
      </c>
      <c r="K35" s="15" t="str">
        <f t="shared" si="69"/>
        <v/>
      </c>
      <c r="L35" s="15" t="str">
        <f t="shared" si="69"/>
        <v/>
      </c>
      <c r="M35" s="15" t="str">
        <f t="shared" si="69"/>
        <v/>
      </c>
      <c r="N35" s="15" t="str">
        <f t="shared" si="69"/>
        <v/>
      </c>
      <c r="O35" s="15" t="str">
        <f t="shared" si="69"/>
        <v/>
      </c>
      <c r="P35" s="15" t="str">
        <f t="shared" si="69"/>
        <v/>
      </c>
      <c r="Q35" s="15" t="str">
        <f t="shared" si="69"/>
        <v/>
      </c>
      <c r="R35" s="15" t="str">
        <f t="shared" si="69"/>
        <v/>
      </c>
      <c r="S35" s="15" t="str">
        <f t="shared" si="69"/>
        <v/>
      </c>
      <c r="T35" s="15" t="str">
        <f t="shared" si="69"/>
        <v/>
      </c>
      <c r="U35" s="15" t="str">
        <f t="shared" si="69"/>
        <v/>
      </c>
      <c r="V35" s="11" t="str">
        <f t="shared" si="8"/>
        <v/>
      </c>
      <c r="W35" s="11" t="str">
        <f t="shared" si="9"/>
        <v/>
      </c>
    </row>
    <row r="36">
      <c r="C36" s="10"/>
      <c r="D36" s="10"/>
      <c r="E36" s="10"/>
      <c r="G36" s="11" t="str">
        <f t="shared" si="3"/>
        <v/>
      </c>
      <c r="H36" s="12" t="str">
        <f t="shared" si="4"/>
        <v/>
      </c>
      <c r="I36" s="12" t="str">
        <f t="shared" si="5"/>
        <v/>
      </c>
      <c r="J36" s="15" t="str">
        <f t="shared" ref="J36:U36" si="70">IF(OR($G36="",$E36=""),"",IF(MOD(MATCH(J$1,$J$1:$U$1,0)-MATCH($E36,$J$1:$U$1,0),$G36)=0,"Due",""))</f>
        <v/>
      </c>
      <c r="K36" s="15" t="str">
        <f t="shared" si="70"/>
        <v/>
      </c>
      <c r="L36" s="15" t="str">
        <f t="shared" si="70"/>
        <v/>
      </c>
      <c r="M36" s="15" t="str">
        <f t="shared" si="70"/>
        <v/>
      </c>
      <c r="N36" s="15" t="str">
        <f t="shared" si="70"/>
        <v/>
      </c>
      <c r="O36" s="15" t="str">
        <f t="shared" si="70"/>
        <v/>
      </c>
      <c r="P36" s="15" t="str">
        <f t="shared" si="70"/>
        <v/>
      </c>
      <c r="Q36" s="15" t="str">
        <f t="shared" si="70"/>
        <v/>
      </c>
      <c r="R36" s="15" t="str">
        <f t="shared" si="70"/>
        <v/>
      </c>
      <c r="S36" s="15" t="str">
        <f t="shared" si="70"/>
        <v/>
      </c>
      <c r="T36" s="15" t="str">
        <f t="shared" si="70"/>
        <v/>
      </c>
      <c r="U36" s="15" t="str">
        <f t="shared" si="70"/>
        <v/>
      </c>
      <c r="V36" s="11" t="str">
        <f t="shared" si="8"/>
        <v/>
      </c>
      <c r="W36" s="11" t="str">
        <f t="shared" si="9"/>
        <v/>
      </c>
    </row>
    <row r="37">
      <c r="C37" s="10"/>
      <c r="D37" s="10"/>
      <c r="E37" s="10"/>
      <c r="G37" s="11" t="str">
        <f t="shared" si="3"/>
        <v/>
      </c>
      <c r="H37" s="12" t="str">
        <f t="shared" si="4"/>
        <v/>
      </c>
      <c r="I37" s="12" t="str">
        <f t="shared" si="5"/>
        <v/>
      </c>
      <c r="J37" s="15" t="str">
        <f t="shared" ref="J37:U37" si="71">IF(OR($G37="",$E37=""),"",IF(MOD(MATCH(J$1,$J$1:$U$1,0)-MATCH($E37,$J$1:$U$1,0),$G37)=0,"Due",""))</f>
        <v/>
      </c>
      <c r="K37" s="15" t="str">
        <f t="shared" si="71"/>
        <v/>
      </c>
      <c r="L37" s="15" t="str">
        <f t="shared" si="71"/>
        <v/>
      </c>
      <c r="M37" s="15" t="str">
        <f t="shared" si="71"/>
        <v/>
      </c>
      <c r="N37" s="15" t="str">
        <f t="shared" si="71"/>
        <v/>
      </c>
      <c r="O37" s="15" t="str">
        <f t="shared" si="71"/>
        <v/>
      </c>
      <c r="P37" s="15" t="str">
        <f t="shared" si="71"/>
        <v/>
      </c>
      <c r="Q37" s="15" t="str">
        <f t="shared" si="71"/>
        <v/>
      </c>
      <c r="R37" s="15" t="str">
        <f t="shared" si="71"/>
        <v/>
      </c>
      <c r="S37" s="15" t="str">
        <f t="shared" si="71"/>
        <v/>
      </c>
      <c r="T37" s="15" t="str">
        <f t="shared" si="71"/>
        <v/>
      </c>
      <c r="U37" s="15" t="str">
        <f t="shared" si="71"/>
        <v/>
      </c>
      <c r="V37" s="11" t="str">
        <f t="shared" si="8"/>
        <v/>
      </c>
      <c r="W37" s="11" t="str">
        <f t="shared" si="9"/>
        <v/>
      </c>
    </row>
    <row r="38">
      <c r="C38" s="10"/>
      <c r="D38" s="10"/>
      <c r="E38" s="10"/>
      <c r="G38" s="11" t="str">
        <f t="shared" si="3"/>
        <v/>
      </c>
      <c r="H38" s="12" t="str">
        <f t="shared" si="4"/>
        <v/>
      </c>
      <c r="I38" s="12" t="str">
        <f t="shared" si="5"/>
        <v/>
      </c>
      <c r="J38" s="15" t="str">
        <f t="shared" ref="J38:U38" si="72">IF(OR($G38="",$E38=""),"",IF(MOD(MATCH(J$1,$J$1:$U$1,0)-MATCH($E38,$J$1:$U$1,0),$G38)=0,"Due",""))</f>
        <v/>
      </c>
      <c r="K38" s="15" t="str">
        <f t="shared" si="72"/>
        <v/>
      </c>
      <c r="L38" s="15" t="str">
        <f t="shared" si="72"/>
        <v/>
      </c>
      <c r="M38" s="15" t="str">
        <f t="shared" si="72"/>
        <v/>
      </c>
      <c r="N38" s="15" t="str">
        <f t="shared" si="72"/>
        <v/>
      </c>
      <c r="O38" s="15" t="str">
        <f t="shared" si="72"/>
        <v/>
      </c>
      <c r="P38" s="15" t="str">
        <f t="shared" si="72"/>
        <v/>
      </c>
      <c r="Q38" s="15" t="str">
        <f t="shared" si="72"/>
        <v/>
      </c>
      <c r="R38" s="15" t="str">
        <f t="shared" si="72"/>
        <v/>
      </c>
      <c r="S38" s="15" t="str">
        <f t="shared" si="72"/>
        <v/>
      </c>
      <c r="T38" s="15" t="str">
        <f t="shared" si="72"/>
        <v/>
      </c>
      <c r="U38" s="15" t="str">
        <f t="shared" si="72"/>
        <v/>
      </c>
      <c r="V38" s="11" t="str">
        <f t="shared" si="8"/>
        <v/>
      </c>
      <c r="W38" s="11" t="str">
        <f t="shared" si="9"/>
        <v/>
      </c>
    </row>
    <row r="39">
      <c r="C39" s="10"/>
      <c r="D39" s="10"/>
      <c r="E39" s="10"/>
      <c r="G39" s="11" t="str">
        <f t="shared" si="3"/>
        <v/>
      </c>
      <c r="H39" s="12" t="str">
        <f t="shared" si="4"/>
        <v/>
      </c>
      <c r="I39" s="12" t="str">
        <f t="shared" si="5"/>
        <v/>
      </c>
      <c r="J39" s="15" t="str">
        <f t="shared" ref="J39:U39" si="73">IF(OR($G39="",$E39=""),"",IF(MOD(MATCH(J$1,$J$1:$U$1,0)-MATCH($E39,$J$1:$U$1,0),$G39)=0,"Due",""))</f>
        <v/>
      </c>
      <c r="K39" s="15" t="str">
        <f t="shared" si="73"/>
        <v/>
      </c>
      <c r="L39" s="15" t="str">
        <f t="shared" si="73"/>
        <v/>
      </c>
      <c r="M39" s="15" t="str">
        <f t="shared" si="73"/>
        <v/>
      </c>
      <c r="N39" s="15" t="str">
        <f t="shared" si="73"/>
        <v/>
      </c>
      <c r="O39" s="15" t="str">
        <f t="shared" si="73"/>
        <v/>
      </c>
      <c r="P39" s="15" t="str">
        <f t="shared" si="73"/>
        <v/>
      </c>
      <c r="Q39" s="15" t="str">
        <f t="shared" si="73"/>
        <v/>
      </c>
      <c r="R39" s="15" t="str">
        <f t="shared" si="73"/>
        <v/>
      </c>
      <c r="S39" s="15" t="str">
        <f t="shared" si="73"/>
        <v/>
      </c>
      <c r="T39" s="15" t="str">
        <f t="shared" si="73"/>
        <v/>
      </c>
      <c r="U39" s="15" t="str">
        <f t="shared" si="73"/>
        <v/>
      </c>
      <c r="V39" s="11" t="str">
        <f t="shared" si="8"/>
        <v/>
      </c>
      <c r="W39" s="11" t="str">
        <f t="shared" si="9"/>
        <v/>
      </c>
    </row>
    <row r="40">
      <c r="C40" s="10"/>
      <c r="D40" s="10"/>
      <c r="E40" s="10"/>
      <c r="G40" s="11" t="str">
        <f t="shared" si="3"/>
        <v/>
      </c>
      <c r="H40" s="12" t="str">
        <f t="shared" si="4"/>
        <v/>
      </c>
      <c r="I40" s="12" t="str">
        <f t="shared" si="5"/>
        <v/>
      </c>
      <c r="J40" s="15" t="str">
        <f t="shared" ref="J40:U40" si="74">IF(OR($G40="",$E40=""),"",IF(MOD(MATCH(J$1,$J$1:$U$1,0)-MATCH($E40,$J$1:$U$1,0),$G40)=0,"Due",""))</f>
        <v/>
      </c>
      <c r="K40" s="15" t="str">
        <f t="shared" si="74"/>
        <v/>
      </c>
      <c r="L40" s="15" t="str">
        <f t="shared" si="74"/>
        <v/>
      </c>
      <c r="M40" s="15" t="str">
        <f t="shared" si="74"/>
        <v/>
      </c>
      <c r="N40" s="15" t="str">
        <f t="shared" si="74"/>
        <v/>
      </c>
      <c r="O40" s="15" t="str">
        <f t="shared" si="74"/>
        <v/>
      </c>
      <c r="P40" s="15" t="str">
        <f t="shared" si="74"/>
        <v/>
      </c>
      <c r="Q40" s="15" t="str">
        <f t="shared" si="74"/>
        <v/>
      </c>
      <c r="R40" s="15" t="str">
        <f t="shared" si="74"/>
        <v/>
      </c>
      <c r="S40" s="15" t="str">
        <f t="shared" si="74"/>
        <v/>
      </c>
      <c r="T40" s="15" t="str">
        <f t="shared" si="74"/>
        <v/>
      </c>
      <c r="U40" s="15" t="str">
        <f t="shared" si="74"/>
        <v/>
      </c>
      <c r="V40" s="11" t="str">
        <f t="shared" si="8"/>
        <v/>
      </c>
      <c r="W40" s="11" t="str">
        <f t="shared" si="9"/>
        <v/>
      </c>
    </row>
    <row r="41">
      <c r="C41" s="10"/>
      <c r="D41" s="10"/>
      <c r="E41" s="10"/>
      <c r="G41" s="11" t="str">
        <f t="shared" si="3"/>
        <v/>
      </c>
      <c r="H41" s="12" t="str">
        <f t="shared" si="4"/>
        <v/>
      </c>
      <c r="I41" s="12" t="str">
        <f t="shared" si="5"/>
        <v/>
      </c>
      <c r="J41" s="15" t="str">
        <f t="shared" ref="J41:U41" si="75">IF(OR($G41="",$E41=""),"",IF(MOD(MATCH(J$1,$J$1:$U$1,0)-MATCH($E41,$J$1:$U$1,0),$G41)=0,"Due",""))</f>
        <v/>
      </c>
      <c r="K41" s="15" t="str">
        <f t="shared" si="75"/>
        <v/>
      </c>
      <c r="L41" s="15" t="str">
        <f t="shared" si="75"/>
        <v/>
      </c>
      <c r="M41" s="15" t="str">
        <f t="shared" si="75"/>
        <v/>
      </c>
      <c r="N41" s="15" t="str">
        <f t="shared" si="75"/>
        <v/>
      </c>
      <c r="O41" s="15" t="str">
        <f t="shared" si="75"/>
        <v/>
      </c>
      <c r="P41" s="15" t="str">
        <f t="shared" si="75"/>
        <v/>
      </c>
      <c r="Q41" s="15" t="str">
        <f t="shared" si="75"/>
        <v/>
      </c>
      <c r="R41" s="15" t="str">
        <f t="shared" si="75"/>
        <v/>
      </c>
      <c r="S41" s="15" t="str">
        <f t="shared" si="75"/>
        <v/>
      </c>
      <c r="T41" s="15" t="str">
        <f t="shared" si="75"/>
        <v/>
      </c>
      <c r="U41" s="15" t="str">
        <f t="shared" si="75"/>
        <v/>
      </c>
      <c r="V41" s="11" t="str">
        <f t="shared" si="8"/>
        <v/>
      </c>
      <c r="W41" s="11" t="str">
        <f t="shared" si="9"/>
        <v/>
      </c>
    </row>
    <row r="42">
      <c r="C42" s="10"/>
      <c r="D42" s="10"/>
      <c r="E42" s="10"/>
      <c r="G42" s="11" t="str">
        <f t="shared" si="3"/>
        <v/>
      </c>
      <c r="H42" s="12" t="str">
        <f t="shared" si="4"/>
        <v/>
      </c>
      <c r="I42" s="12" t="str">
        <f t="shared" si="5"/>
        <v/>
      </c>
      <c r="J42" s="15" t="str">
        <f t="shared" ref="J42:U42" si="76">IF(OR($G42="",$E42=""),"",IF(MOD(MATCH(J$1,$J$1:$U$1,0)-MATCH($E42,$J$1:$U$1,0),$G42)=0,"Due",""))</f>
        <v/>
      </c>
      <c r="K42" s="15" t="str">
        <f t="shared" si="76"/>
        <v/>
      </c>
      <c r="L42" s="15" t="str">
        <f t="shared" si="76"/>
        <v/>
      </c>
      <c r="M42" s="15" t="str">
        <f t="shared" si="76"/>
        <v/>
      </c>
      <c r="N42" s="15" t="str">
        <f t="shared" si="76"/>
        <v/>
      </c>
      <c r="O42" s="15" t="str">
        <f t="shared" si="76"/>
        <v/>
      </c>
      <c r="P42" s="15" t="str">
        <f t="shared" si="76"/>
        <v/>
      </c>
      <c r="Q42" s="15" t="str">
        <f t="shared" si="76"/>
        <v/>
      </c>
      <c r="R42" s="15" t="str">
        <f t="shared" si="76"/>
        <v/>
      </c>
      <c r="S42" s="15" t="str">
        <f t="shared" si="76"/>
        <v/>
      </c>
      <c r="T42" s="15" t="str">
        <f t="shared" si="76"/>
        <v/>
      </c>
      <c r="U42" s="15" t="str">
        <f t="shared" si="76"/>
        <v/>
      </c>
      <c r="V42" s="11" t="str">
        <f t="shared" si="8"/>
        <v/>
      </c>
      <c r="W42" s="11" t="str">
        <f t="shared" si="9"/>
        <v/>
      </c>
    </row>
    <row r="43">
      <c r="C43" s="10"/>
      <c r="D43" s="10"/>
      <c r="E43" s="10"/>
      <c r="G43" s="11" t="str">
        <f t="shared" si="3"/>
        <v/>
      </c>
      <c r="H43" s="12" t="str">
        <f t="shared" si="4"/>
        <v/>
      </c>
      <c r="I43" s="12" t="str">
        <f t="shared" si="5"/>
        <v/>
      </c>
      <c r="J43" s="15" t="str">
        <f t="shared" ref="J43:U43" si="77">IF(OR($G43="",$E43=""),"",IF(MOD(MATCH(J$1,$J$1:$U$1,0)-MATCH($E43,$J$1:$U$1,0),$G43)=0,"Due",""))</f>
        <v/>
      </c>
      <c r="K43" s="15" t="str">
        <f t="shared" si="77"/>
        <v/>
      </c>
      <c r="L43" s="15" t="str">
        <f t="shared" si="77"/>
        <v/>
      </c>
      <c r="M43" s="15" t="str">
        <f t="shared" si="77"/>
        <v/>
      </c>
      <c r="N43" s="15" t="str">
        <f t="shared" si="77"/>
        <v/>
      </c>
      <c r="O43" s="15" t="str">
        <f t="shared" si="77"/>
        <v/>
      </c>
      <c r="P43" s="15" t="str">
        <f t="shared" si="77"/>
        <v/>
      </c>
      <c r="Q43" s="15" t="str">
        <f t="shared" si="77"/>
        <v/>
      </c>
      <c r="R43" s="15" t="str">
        <f t="shared" si="77"/>
        <v/>
      </c>
      <c r="S43" s="15" t="str">
        <f t="shared" si="77"/>
        <v/>
      </c>
      <c r="T43" s="15" t="str">
        <f t="shared" si="77"/>
        <v/>
      </c>
      <c r="U43" s="15" t="str">
        <f t="shared" si="77"/>
        <v/>
      </c>
      <c r="V43" s="11" t="str">
        <f t="shared" si="8"/>
        <v/>
      </c>
      <c r="W43" s="11" t="str">
        <f t="shared" si="9"/>
        <v/>
      </c>
    </row>
    <row r="44">
      <c r="C44" s="10"/>
      <c r="D44" s="10"/>
      <c r="E44" s="10"/>
      <c r="G44" s="11" t="str">
        <f t="shared" si="3"/>
        <v/>
      </c>
      <c r="H44" s="12" t="str">
        <f t="shared" si="4"/>
        <v/>
      </c>
      <c r="I44" s="12" t="str">
        <f t="shared" si="5"/>
        <v/>
      </c>
      <c r="J44" s="15" t="str">
        <f t="shared" ref="J44:U44" si="78">IF(OR($G44="",$E44=""),"",IF(MOD(MATCH(J$1,$J$1:$U$1,0)-MATCH($E44,$J$1:$U$1,0),$G44)=0,"Due",""))</f>
        <v/>
      </c>
      <c r="K44" s="15" t="str">
        <f t="shared" si="78"/>
        <v/>
      </c>
      <c r="L44" s="15" t="str">
        <f t="shared" si="78"/>
        <v/>
      </c>
      <c r="M44" s="15" t="str">
        <f t="shared" si="78"/>
        <v/>
      </c>
      <c r="N44" s="15" t="str">
        <f t="shared" si="78"/>
        <v/>
      </c>
      <c r="O44" s="15" t="str">
        <f t="shared" si="78"/>
        <v/>
      </c>
      <c r="P44" s="15" t="str">
        <f t="shared" si="78"/>
        <v/>
      </c>
      <c r="Q44" s="15" t="str">
        <f t="shared" si="78"/>
        <v/>
      </c>
      <c r="R44" s="15" t="str">
        <f t="shared" si="78"/>
        <v/>
      </c>
      <c r="S44" s="15" t="str">
        <f t="shared" si="78"/>
        <v/>
      </c>
      <c r="T44" s="15" t="str">
        <f t="shared" si="78"/>
        <v/>
      </c>
      <c r="U44" s="15" t="str">
        <f t="shared" si="78"/>
        <v/>
      </c>
      <c r="V44" s="11" t="str">
        <f t="shared" si="8"/>
        <v/>
      </c>
      <c r="W44" s="11" t="str">
        <f t="shared" si="9"/>
        <v/>
      </c>
    </row>
    <row r="45">
      <c r="C45" s="10"/>
      <c r="D45" s="10"/>
      <c r="E45" s="10"/>
      <c r="G45" s="11" t="str">
        <f t="shared" si="3"/>
        <v/>
      </c>
      <c r="H45" s="12" t="str">
        <f t="shared" si="4"/>
        <v/>
      </c>
      <c r="I45" s="12" t="str">
        <f t="shared" si="5"/>
        <v/>
      </c>
      <c r="J45" s="15" t="str">
        <f t="shared" ref="J45:U45" si="79">IF(OR($G45="",$E45=""),"",IF(MOD(MATCH(J$1,$J$1:$U$1,0)-MATCH($E45,$J$1:$U$1,0),$G45)=0,"Due",""))</f>
        <v/>
      </c>
      <c r="K45" s="15" t="str">
        <f t="shared" si="79"/>
        <v/>
      </c>
      <c r="L45" s="15" t="str">
        <f t="shared" si="79"/>
        <v/>
      </c>
      <c r="M45" s="15" t="str">
        <f t="shared" si="79"/>
        <v/>
      </c>
      <c r="N45" s="15" t="str">
        <f t="shared" si="79"/>
        <v/>
      </c>
      <c r="O45" s="15" t="str">
        <f t="shared" si="79"/>
        <v/>
      </c>
      <c r="P45" s="15" t="str">
        <f t="shared" si="79"/>
        <v/>
      </c>
      <c r="Q45" s="15" t="str">
        <f t="shared" si="79"/>
        <v/>
      </c>
      <c r="R45" s="15" t="str">
        <f t="shared" si="79"/>
        <v/>
      </c>
      <c r="S45" s="15" t="str">
        <f t="shared" si="79"/>
        <v/>
      </c>
      <c r="T45" s="15" t="str">
        <f t="shared" si="79"/>
        <v/>
      </c>
      <c r="U45" s="15" t="str">
        <f t="shared" si="79"/>
        <v/>
      </c>
      <c r="V45" s="11" t="str">
        <f t="shared" si="8"/>
        <v/>
      </c>
      <c r="W45" s="11" t="str">
        <f t="shared" si="9"/>
        <v/>
      </c>
    </row>
    <row r="46">
      <c r="C46" s="10"/>
      <c r="D46" s="10"/>
      <c r="E46" s="10"/>
      <c r="G46" s="11" t="str">
        <f t="shared" si="3"/>
        <v/>
      </c>
      <c r="H46" s="12" t="str">
        <f t="shared" si="4"/>
        <v/>
      </c>
      <c r="I46" s="12" t="str">
        <f t="shared" si="5"/>
        <v/>
      </c>
      <c r="J46" s="15" t="str">
        <f t="shared" ref="J46:U46" si="80">IF(OR($G46="",$E46=""),"",IF(MOD(MATCH(J$1,$J$1:$U$1,0)-MATCH($E46,$J$1:$U$1,0),$G46)=0,"Due",""))</f>
        <v/>
      </c>
      <c r="K46" s="15" t="str">
        <f t="shared" si="80"/>
        <v/>
      </c>
      <c r="L46" s="15" t="str">
        <f t="shared" si="80"/>
        <v/>
      </c>
      <c r="M46" s="15" t="str">
        <f t="shared" si="80"/>
        <v/>
      </c>
      <c r="N46" s="15" t="str">
        <f t="shared" si="80"/>
        <v/>
      </c>
      <c r="O46" s="15" t="str">
        <f t="shared" si="80"/>
        <v/>
      </c>
      <c r="P46" s="15" t="str">
        <f t="shared" si="80"/>
        <v/>
      </c>
      <c r="Q46" s="15" t="str">
        <f t="shared" si="80"/>
        <v/>
      </c>
      <c r="R46" s="15" t="str">
        <f t="shared" si="80"/>
        <v/>
      </c>
      <c r="S46" s="15" t="str">
        <f t="shared" si="80"/>
        <v/>
      </c>
      <c r="T46" s="15" t="str">
        <f t="shared" si="80"/>
        <v/>
      </c>
      <c r="U46" s="15" t="str">
        <f t="shared" si="80"/>
        <v/>
      </c>
      <c r="V46" s="11" t="str">
        <f t="shared" si="8"/>
        <v/>
      </c>
      <c r="W46" s="11" t="str">
        <f t="shared" si="9"/>
        <v/>
      </c>
    </row>
    <row r="47">
      <c r="C47" s="10"/>
      <c r="D47" s="10"/>
      <c r="E47" s="10"/>
      <c r="G47" s="11" t="str">
        <f t="shared" si="3"/>
        <v/>
      </c>
      <c r="H47" s="12" t="str">
        <f t="shared" si="4"/>
        <v/>
      </c>
      <c r="I47" s="12" t="str">
        <f t="shared" si="5"/>
        <v/>
      </c>
      <c r="J47" s="15" t="str">
        <f t="shared" ref="J47:U47" si="81">IF(OR($G47="",$E47=""),"",IF(MOD(MATCH(J$1,$J$1:$U$1,0)-MATCH($E47,$J$1:$U$1,0),$G47)=0,"Due",""))</f>
        <v/>
      </c>
      <c r="K47" s="15" t="str">
        <f t="shared" si="81"/>
        <v/>
      </c>
      <c r="L47" s="15" t="str">
        <f t="shared" si="81"/>
        <v/>
      </c>
      <c r="M47" s="15" t="str">
        <f t="shared" si="81"/>
        <v/>
      </c>
      <c r="N47" s="15" t="str">
        <f t="shared" si="81"/>
        <v/>
      </c>
      <c r="O47" s="15" t="str">
        <f t="shared" si="81"/>
        <v/>
      </c>
      <c r="P47" s="15" t="str">
        <f t="shared" si="81"/>
        <v/>
      </c>
      <c r="Q47" s="15" t="str">
        <f t="shared" si="81"/>
        <v/>
      </c>
      <c r="R47" s="15" t="str">
        <f t="shared" si="81"/>
        <v/>
      </c>
      <c r="S47" s="15" t="str">
        <f t="shared" si="81"/>
        <v/>
      </c>
      <c r="T47" s="15" t="str">
        <f t="shared" si="81"/>
        <v/>
      </c>
      <c r="U47" s="15" t="str">
        <f t="shared" si="81"/>
        <v/>
      </c>
      <c r="V47" s="11" t="str">
        <f t="shared" si="8"/>
        <v/>
      </c>
      <c r="W47" s="11" t="str">
        <f t="shared" si="9"/>
        <v/>
      </c>
    </row>
    <row r="48">
      <c r="C48" s="10"/>
      <c r="D48" s="10"/>
      <c r="E48" s="10"/>
      <c r="G48" s="11" t="str">
        <f t="shared" si="3"/>
        <v/>
      </c>
      <c r="H48" s="12" t="str">
        <f t="shared" si="4"/>
        <v/>
      </c>
      <c r="I48" s="12" t="str">
        <f t="shared" si="5"/>
        <v/>
      </c>
      <c r="J48" s="15" t="str">
        <f t="shared" ref="J48:U48" si="82">IF(OR($G48="",$E48=""),"",IF(MOD(MATCH(J$1,$J$1:$U$1,0)-MATCH($E48,$J$1:$U$1,0),$G48)=0,"Due",""))</f>
        <v/>
      </c>
      <c r="K48" s="15" t="str">
        <f t="shared" si="82"/>
        <v/>
      </c>
      <c r="L48" s="15" t="str">
        <f t="shared" si="82"/>
        <v/>
      </c>
      <c r="M48" s="15" t="str">
        <f t="shared" si="82"/>
        <v/>
      </c>
      <c r="N48" s="15" t="str">
        <f t="shared" si="82"/>
        <v/>
      </c>
      <c r="O48" s="15" t="str">
        <f t="shared" si="82"/>
        <v/>
      </c>
      <c r="P48" s="15" t="str">
        <f t="shared" si="82"/>
        <v/>
      </c>
      <c r="Q48" s="15" t="str">
        <f t="shared" si="82"/>
        <v/>
      </c>
      <c r="R48" s="15" t="str">
        <f t="shared" si="82"/>
        <v/>
      </c>
      <c r="S48" s="15" t="str">
        <f t="shared" si="82"/>
        <v/>
      </c>
      <c r="T48" s="15" t="str">
        <f t="shared" si="82"/>
        <v/>
      </c>
      <c r="U48" s="15" t="str">
        <f t="shared" si="82"/>
        <v/>
      </c>
      <c r="V48" s="11" t="str">
        <f t="shared" si="8"/>
        <v/>
      </c>
      <c r="W48" s="11" t="str">
        <f t="shared" si="9"/>
        <v/>
      </c>
    </row>
    <row r="49">
      <c r="C49" s="10"/>
      <c r="D49" s="10"/>
      <c r="E49" s="10"/>
      <c r="G49" s="11" t="str">
        <f t="shared" si="3"/>
        <v/>
      </c>
      <c r="H49" s="12" t="str">
        <f t="shared" si="4"/>
        <v/>
      </c>
      <c r="I49" s="12" t="str">
        <f t="shared" si="5"/>
        <v/>
      </c>
      <c r="J49" s="15" t="str">
        <f t="shared" ref="J49:U49" si="83">IF(OR($G49="",$E49=""),"",IF(MOD(MATCH(J$1,$J$1:$U$1,0)-MATCH($E49,$J$1:$U$1,0),$G49)=0,"Due",""))</f>
        <v/>
      </c>
      <c r="K49" s="15" t="str">
        <f t="shared" si="83"/>
        <v/>
      </c>
      <c r="L49" s="15" t="str">
        <f t="shared" si="83"/>
        <v/>
      </c>
      <c r="M49" s="15" t="str">
        <f t="shared" si="83"/>
        <v/>
      </c>
      <c r="N49" s="15" t="str">
        <f t="shared" si="83"/>
        <v/>
      </c>
      <c r="O49" s="15" t="str">
        <f t="shared" si="83"/>
        <v/>
      </c>
      <c r="P49" s="15" t="str">
        <f t="shared" si="83"/>
        <v/>
      </c>
      <c r="Q49" s="15" t="str">
        <f t="shared" si="83"/>
        <v/>
      </c>
      <c r="R49" s="15" t="str">
        <f t="shared" si="83"/>
        <v/>
      </c>
      <c r="S49" s="15" t="str">
        <f t="shared" si="83"/>
        <v/>
      </c>
      <c r="T49" s="15" t="str">
        <f t="shared" si="83"/>
        <v/>
      </c>
      <c r="U49" s="15" t="str">
        <f t="shared" si="83"/>
        <v/>
      </c>
      <c r="V49" s="11" t="str">
        <f t="shared" si="8"/>
        <v/>
      </c>
      <c r="W49" s="11" t="str">
        <f t="shared" si="9"/>
        <v/>
      </c>
    </row>
    <row r="50">
      <c r="C50" s="10"/>
      <c r="D50" s="10"/>
      <c r="E50" s="10"/>
      <c r="G50" s="11" t="str">
        <f t="shared" si="3"/>
        <v/>
      </c>
      <c r="H50" s="12" t="str">
        <f t="shared" si="4"/>
        <v/>
      </c>
      <c r="I50" s="12" t="str">
        <f t="shared" si="5"/>
        <v/>
      </c>
      <c r="J50" s="15" t="str">
        <f t="shared" ref="J50:U50" si="84">IF(OR($G50="",$E50=""),"",IF(MOD(MATCH(J$1,$J$1:$U$1,0)-MATCH($E50,$J$1:$U$1,0),$G50)=0,"Due",""))</f>
        <v/>
      </c>
      <c r="K50" s="15" t="str">
        <f t="shared" si="84"/>
        <v/>
      </c>
      <c r="L50" s="15" t="str">
        <f t="shared" si="84"/>
        <v/>
      </c>
      <c r="M50" s="15" t="str">
        <f t="shared" si="84"/>
        <v/>
      </c>
      <c r="N50" s="15" t="str">
        <f t="shared" si="84"/>
        <v/>
      </c>
      <c r="O50" s="15" t="str">
        <f t="shared" si="84"/>
        <v/>
      </c>
      <c r="P50" s="15" t="str">
        <f t="shared" si="84"/>
        <v/>
      </c>
      <c r="Q50" s="15" t="str">
        <f t="shared" si="84"/>
        <v/>
      </c>
      <c r="R50" s="15" t="str">
        <f t="shared" si="84"/>
        <v/>
      </c>
      <c r="S50" s="15" t="str">
        <f t="shared" si="84"/>
        <v/>
      </c>
      <c r="T50" s="15" t="str">
        <f t="shared" si="84"/>
        <v/>
      </c>
      <c r="U50" s="15" t="str">
        <f t="shared" si="84"/>
        <v/>
      </c>
      <c r="V50" s="11" t="str">
        <f t="shared" si="8"/>
        <v/>
      </c>
      <c r="W50" s="11" t="str">
        <f t="shared" si="9"/>
        <v/>
      </c>
    </row>
    <row r="51">
      <c r="C51" s="10"/>
      <c r="D51" s="10"/>
      <c r="E51" s="10"/>
      <c r="G51" s="11" t="str">
        <f t="shared" si="3"/>
        <v/>
      </c>
      <c r="H51" s="12" t="str">
        <f t="shared" si="4"/>
        <v/>
      </c>
      <c r="I51" s="12" t="str">
        <f t="shared" si="5"/>
        <v/>
      </c>
      <c r="J51" s="15" t="str">
        <f t="shared" ref="J51:U51" si="85">IF(OR($G51="",$E51=""),"",IF(MOD(MATCH(J$1,$J$1:$U$1,0)-MATCH($E51,$J$1:$U$1,0),$G51)=0,"Due",""))</f>
        <v/>
      </c>
      <c r="K51" s="15" t="str">
        <f t="shared" si="85"/>
        <v/>
      </c>
      <c r="L51" s="15" t="str">
        <f t="shared" si="85"/>
        <v/>
      </c>
      <c r="M51" s="15" t="str">
        <f t="shared" si="85"/>
        <v/>
      </c>
      <c r="N51" s="15" t="str">
        <f t="shared" si="85"/>
        <v/>
      </c>
      <c r="O51" s="15" t="str">
        <f t="shared" si="85"/>
        <v/>
      </c>
      <c r="P51" s="15" t="str">
        <f t="shared" si="85"/>
        <v/>
      </c>
      <c r="Q51" s="15" t="str">
        <f t="shared" si="85"/>
        <v/>
      </c>
      <c r="R51" s="15" t="str">
        <f t="shared" si="85"/>
        <v/>
      </c>
      <c r="S51" s="15" t="str">
        <f t="shared" si="85"/>
        <v/>
      </c>
      <c r="T51" s="15" t="str">
        <f t="shared" si="85"/>
        <v/>
      </c>
      <c r="U51" s="15" t="str">
        <f t="shared" si="85"/>
        <v/>
      </c>
      <c r="V51" s="11" t="str">
        <f t="shared" si="8"/>
        <v/>
      </c>
      <c r="W51" s="11" t="str">
        <f t="shared" si="9"/>
        <v/>
      </c>
    </row>
    <row r="52">
      <c r="C52" s="10"/>
      <c r="D52" s="10"/>
      <c r="E52" s="10"/>
      <c r="G52" s="11" t="str">
        <f t="shared" si="3"/>
        <v/>
      </c>
      <c r="H52" s="12" t="str">
        <f t="shared" si="4"/>
        <v/>
      </c>
      <c r="I52" s="12" t="str">
        <f t="shared" si="5"/>
        <v/>
      </c>
      <c r="J52" s="15" t="str">
        <f t="shared" ref="J52:U52" si="86">IF(OR($G52="",$E52=""),"",IF(MOD(MATCH(J$1,$J$1:$U$1,0)-MATCH($E52,$J$1:$U$1,0),$G52)=0,"Due",""))</f>
        <v/>
      </c>
      <c r="K52" s="15" t="str">
        <f t="shared" si="86"/>
        <v/>
      </c>
      <c r="L52" s="15" t="str">
        <f t="shared" si="86"/>
        <v/>
      </c>
      <c r="M52" s="15" t="str">
        <f t="shared" si="86"/>
        <v/>
      </c>
      <c r="N52" s="15" t="str">
        <f t="shared" si="86"/>
        <v/>
      </c>
      <c r="O52" s="15" t="str">
        <f t="shared" si="86"/>
        <v/>
      </c>
      <c r="P52" s="15" t="str">
        <f t="shared" si="86"/>
        <v/>
      </c>
      <c r="Q52" s="15" t="str">
        <f t="shared" si="86"/>
        <v/>
      </c>
      <c r="R52" s="15" t="str">
        <f t="shared" si="86"/>
        <v/>
      </c>
      <c r="S52" s="15" t="str">
        <f t="shared" si="86"/>
        <v/>
      </c>
      <c r="T52" s="15" t="str">
        <f t="shared" si="86"/>
        <v/>
      </c>
      <c r="U52" s="15" t="str">
        <f t="shared" si="86"/>
        <v/>
      </c>
      <c r="V52" s="11" t="str">
        <f t="shared" si="8"/>
        <v/>
      </c>
      <c r="W52" s="11" t="str">
        <f t="shared" si="9"/>
        <v/>
      </c>
    </row>
    <row r="53">
      <c r="C53" s="10"/>
      <c r="D53" s="10"/>
      <c r="E53" s="10"/>
      <c r="G53" s="11" t="str">
        <f t="shared" si="3"/>
        <v/>
      </c>
      <c r="H53" s="12" t="str">
        <f t="shared" si="4"/>
        <v/>
      </c>
      <c r="I53" s="12" t="str">
        <f t="shared" si="5"/>
        <v/>
      </c>
      <c r="J53" s="15" t="str">
        <f t="shared" ref="J53:U53" si="87">IF(OR($G53="",$E53=""),"",IF(MOD(MATCH(J$1,$J$1:$U$1,0)-MATCH($E53,$J$1:$U$1,0),$G53)=0,"Due",""))</f>
        <v/>
      </c>
      <c r="K53" s="15" t="str">
        <f t="shared" si="87"/>
        <v/>
      </c>
      <c r="L53" s="15" t="str">
        <f t="shared" si="87"/>
        <v/>
      </c>
      <c r="M53" s="15" t="str">
        <f t="shared" si="87"/>
        <v/>
      </c>
      <c r="N53" s="15" t="str">
        <f t="shared" si="87"/>
        <v/>
      </c>
      <c r="O53" s="15" t="str">
        <f t="shared" si="87"/>
        <v/>
      </c>
      <c r="P53" s="15" t="str">
        <f t="shared" si="87"/>
        <v/>
      </c>
      <c r="Q53" s="15" t="str">
        <f t="shared" si="87"/>
        <v/>
      </c>
      <c r="R53" s="15" t="str">
        <f t="shared" si="87"/>
        <v/>
      </c>
      <c r="S53" s="15" t="str">
        <f t="shared" si="87"/>
        <v/>
      </c>
      <c r="T53" s="15" t="str">
        <f t="shared" si="87"/>
        <v/>
      </c>
      <c r="U53" s="15" t="str">
        <f t="shared" si="87"/>
        <v/>
      </c>
      <c r="V53" s="11" t="str">
        <f t="shared" si="8"/>
        <v/>
      </c>
      <c r="W53" s="11" t="str">
        <f t="shared" si="9"/>
        <v/>
      </c>
    </row>
    <row r="54">
      <c r="C54" s="10"/>
      <c r="D54" s="10"/>
      <c r="E54" s="10"/>
      <c r="G54" s="11" t="str">
        <f t="shared" si="3"/>
        <v/>
      </c>
      <c r="H54" s="12" t="str">
        <f t="shared" si="4"/>
        <v/>
      </c>
      <c r="I54" s="12" t="str">
        <f t="shared" si="5"/>
        <v/>
      </c>
      <c r="J54" s="15" t="str">
        <f t="shared" ref="J54:U54" si="88">IF(OR($G54="",$E54=""),"",IF(MOD(MATCH(J$1,$J$1:$U$1,0)-MATCH($E54,$J$1:$U$1,0),$G54)=0,"Due",""))</f>
        <v/>
      </c>
      <c r="K54" s="15" t="str">
        <f t="shared" si="88"/>
        <v/>
      </c>
      <c r="L54" s="15" t="str">
        <f t="shared" si="88"/>
        <v/>
      </c>
      <c r="M54" s="15" t="str">
        <f t="shared" si="88"/>
        <v/>
      </c>
      <c r="N54" s="15" t="str">
        <f t="shared" si="88"/>
        <v/>
      </c>
      <c r="O54" s="15" t="str">
        <f t="shared" si="88"/>
        <v/>
      </c>
      <c r="P54" s="15" t="str">
        <f t="shared" si="88"/>
        <v/>
      </c>
      <c r="Q54" s="15" t="str">
        <f t="shared" si="88"/>
        <v/>
      </c>
      <c r="R54" s="15" t="str">
        <f t="shared" si="88"/>
        <v/>
      </c>
      <c r="S54" s="15" t="str">
        <f t="shared" si="88"/>
        <v/>
      </c>
      <c r="T54" s="15" t="str">
        <f t="shared" si="88"/>
        <v/>
      </c>
      <c r="U54" s="15" t="str">
        <f t="shared" si="88"/>
        <v/>
      </c>
      <c r="V54" s="11" t="str">
        <f t="shared" si="8"/>
        <v/>
      </c>
      <c r="W54" s="11" t="str">
        <f t="shared" si="9"/>
        <v/>
      </c>
    </row>
    <row r="55">
      <c r="C55" s="10"/>
      <c r="D55" s="10"/>
      <c r="E55" s="10"/>
      <c r="G55" s="11" t="str">
        <f t="shared" si="3"/>
        <v/>
      </c>
      <c r="H55" s="12" t="str">
        <f t="shared" si="4"/>
        <v/>
      </c>
      <c r="I55" s="12" t="str">
        <f t="shared" si="5"/>
        <v/>
      </c>
      <c r="J55" s="15" t="str">
        <f t="shared" ref="J55:U55" si="89">IF(OR($G55="",$E55=""),"",IF(MOD(MATCH(J$1,$J$1:$U$1,0)-MATCH($E55,$J$1:$U$1,0),$G55)=0,"Due",""))</f>
        <v/>
      </c>
      <c r="K55" s="15" t="str">
        <f t="shared" si="89"/>
        <v/>
      </c>
      <c r="L55" s="15" t="str">
        <f t="shared" si="89"/>
        <v/>
      </c>
      <c r="M55" s="15" t="str">
        <f t="shared" si="89"/>
        <v/>
      </c>
      <c r="N55" s="15" t="str">
        <f t="shared" si="89"/>
        <v/>
      </c>
      <c r="O55" s="15" t="str">
        <f t="shared" si="89"/>
        <v/>
      </c>
      <c r="P55" s="15" t="str">
        <f t="shared" si="89"/>
        <v/>
      </c>
      <c r="Q55" s="15" t="str">
        <f t="shared" si="89"/>
        <v/>
      </c>
      <c r="R55" s="15" t="str">
        <f t="shared" si="89"/>
        <v/>
      </c>
      <c r="S55" s="15" t="str">
        <f t="shared" si="89"/>
        <v/>
      </c>
      <c r="T55" s="15" t="str">
        <f t="shared" si="89"/>
        <v/>
      </c>
      <c r="U55" s="15" t="str">
        <f t="shared" si="89"/>
        <v/>
      </c>
      <c r="V55" s="11" t="str">
        <f t="shared" si="8"/>
        <v/>
      </c>
      <c r="W55" s="11" t="str">
        <f t="shared" si="9"/>
        <v/>
      </c>
    </row>
    <row r="56">
      <c r="C56" s="10"/>
      <c r="D56" s="10"/>
      <c r="E56" s="10"/>
      <c r="G56" s="11" t="str">
        <f t="shared" si="3"/>
        <v/>
      </c>
      <c r="H56" s="12" t="str">
        <f t="shared" si="4"/>
        <v/>
      </c>
      <c r="I56" s="12" t="str">
        <f t="shared" si="5"/>
        <v/>
      </c>
      <c r="J56" s="15" t="str">
        <f t="shared" ref="J56:U56" si="90">IF(OR($G56="",$E56=""),"",IF(MOD(MATCH(J$1,$J$1:$U$1,0)-MATCH($E56,$J$1:$U$1,0),$G56)=0,"Due",""))</f>
        <v/>
      </c>
      <c r="K56" s="15" t="str">
        <f t="shared" si="90"/>
        <v/>
      </c>
      <c r="L56" s="15" t="str">
        <f t="shared" si="90"/>
        <v/>
      </c>
      <c r="M56" s="15" t="str">
        <f t="shared" si="90"/>
        <v/>
      </c>
      <c r="N56" s="15" t="str">
        <f t="shared" si="90"/>
        <v/>
      </c>
      <c r="O56" s="15" t="str">
        <f t="shared" si="90"/>
        <v/>
      </c>
      <c r="P56" s="15" t="str">
        <f t="shared" si="90"/>
        <v/>
      </c>
      <c r="Q56" s="15" t="str">
        <f t="shared" si="90"/>
        <v/>
      </c>
      <c r="R56" s="15" t="str">
        <f t="shared" si="90"/>
        <v/>
      </c>
      <c r="S56" s="15" t="str">
        <f t="shared" si="90"/>
        <v/>
      </c>
      <c r="T56" s="15" t="str">
        <f t="shared" si="90"/>
        <v/>
      </c>
      <c r="U56" s="15" t="str">
        <f t="shared" si="90"/>
        <v/>
      </c>
      <c r="V56" s="11" t="str">
        <f t="shared" si="8"/>
        <v/>
      </c>
      <c r="W56" s="11" t="str">
        <f t="shared" si="9"/>
        <v/>
      </c>
    </row>
    <row r="57">
      <c r="C57" s="10"/>
      <c r="D57" s="10"/>
      <c r="E57" s="10"/>
      <c r="G57" s="11" t="str">
        <f t="shared" si="3"/>
        <v/>
      </c>
      <c r="H57" s="12" t="str">
        <f t="shared" si="4"/>
        <v/>
      </c>
      <c r="I57" s="12" t="str">
        <f t="shared" si="5"/>
        <v/>
      </c>
      <c r="J57" s="15" t="str">
        <f t="shared" ref="J57:U57" si="91">IF(OR($G57="",$E57=""),"",IF(MOD(MATCH(J$1,$J$1:$U$1,0)-MATCH($E57,$J$1:$U$1,0),$G57)=0,"Due",""))</f>
        <v/>
      </c>
      <c r="K57" s="15" t="str">
        <f t="shared" si="91"/>
        <v/>
      </c>
      <c r="L57" s="15" t="str">
        <f t="shared" si="91"/>
        <v/>
      </c>
      <c r="M57" s="15" t="str">
        <f t="shared" si="91"/>
        <v/>
      </c>
      <c r="N57" s="15" t="str">
        <f t="shared" si="91"/>
        <v/>
      </c>
      <c r="O57" s="15" t="str">
        <f t="shared" si="91"/>
        <v/>
      </c>
      <c r="P57" s="15" t="str">
        <f t="shared" si="91"/>
        <v/>
      </c>
      <c r="Q57" s="15" t="str">
        <f t="shared" si="91"/>
        <v/>
      </c>
      <c r="R57" s="15" t="str">
        <f t="shared" si="91"/>
        <v/>
      </c>
      <c r="S57" s="15" t="str">
        <f t="shared" si="91"/>
        <v/>
      </c>
      <c r="T57" s="15" t="str">
        <f t="shared" si="91"/>
        <v/>
      </c>
      <c r="U57" s="15" t="str">
        <f t="shared" si="91"/>
        <v/>
      </c>
      <c r="V57" s="11" t="str">
        <f t="shared" si="8"/>
        <v/>
      </c>
      <c r="W57" s="11" t="str">
        <f t="shared" si="9"/>
        <v/>
      </c>
    </row>
    <row r="58">
      <c r="C58" s="10"/>
      <c r="D58" s="10"/>
      <c r="E58" s="10"/>
      <c r="G58" s="11" t="str">
        <f t="shared" si="3"/>
        <v/>
      </c>
      <c r="H58" s="12" t="str">
        <f t="shared" si="4"/>
        <v/>
      </c>
      <c r="I58" s="12" t="str">
        <f t="shared" si="5"/>
        <v/>
      </c>
      <c r="J58" s="15" t="str">
        <f t="shared" ref="J58:U58" si="92">IF(OR($G58="",$E58=""),"",IF(MOD(MATCH(J$1,$J$1:$U$1,0)-MATCH($E58,$J$1:$U$1,0),$G58)=0,"Due",""))</f>
        <v/>
      </c>
      <c r="K58" s="15" t="str">
        <f t="shared" si="92"/>
        <v/>
      </c>
      <c r="L58" s="15" t="str">
        <f t="shared" si="92"/>
        <v/>
      </c>
      <c r="M58" s="15" t="str">
        <f t="shared" si="92"/>
        <v/>
      </c>
      <c r="N58" s="15" t="str">
        <f t="shared" si="92"/>
        <v/>
      </c>
      <c r="O58" s="15" t="str">
        <f t="shared" si="92"/>
        <v/>
      </c>
      <c r="P58" s="15" t="str">
        <f t="shared" si="92"/>
        <v/>
      </c>
      <c r="Q58" s="15" t="str">
        <f t="shared" si="92"/>
        <v/>
      </c>
      <c r="R58" s="15" t="str">
        <f t="shared" si="92"/>
        <v/>
      </c>
      <c r="S58" s="15" t="str">
        <f t="shared" si="92"/>
        <v/>
      </c>
      <c r="T58" s="15" t="str">
        <f t="shared" si="92"/>
        <v/>
      </c>
      <c r="U58" s="15" t="str">
        <f t="shared" si="92"/>
        <v/>
      </c>
      <c r="V58" s="11" t="str">
        <f t="shared" si="8"/>
        <v/>
      </c>
      <c r="W58" s="11" t="str">
        <f t="shared" si="9"/>
        <v/>
      </c>
    </row>
    <row r="59">
      <c r="C59" s="10"/>
      <c r="D59" s="10"/>
      <c r="E59" s="10"/>
      <c r="G59" s="11" t="str">
        <f t="shared" si="3"/>
        <v/>
      </c>
      <c r="H59" s="12" t="str">
        <f t="shared" si="4"/>
        <v/>
      </c>
      <c r="I59" s="12" t="str">
        <f t="shared" si="5"/>
        <v/>
      </c>
      <c r="J59" s="15" t="str">
        <f t="shared" ref="J59:U59" si="93">IF(OR($G59="",$E59=""),"",IF(MOD(MATCH(J$1,$J$1:$U$1,0)-MATCH($E59,$J$1:$U$1,0),$G59)=0,"Due",""))</f>
        <v/>
      </c>
      <c r="K59" s="15" t="str">
        <f t="shared" si="93"/>
        <v/>
      </c>
      <c r="L59" s="15" t="str">
        <f t="shared" si="93"/>
        <v/>
      </c>
      <c r="M59" s="15" t="str">
        <f t="shared" si="93"/>
        <v/>
      </c>
      <c r="N59" s="15" t="str">
        <f t="shared" si="93"/>
        <v/>
      </c>
      <c r="O59" s="15" t="str">
        <f t="shared" si="93"/>
        <v/>
      </c>
      <c r="P59" s="15" t="str">
        <f t="shared" si="93"/>
        <v/>
      </c>
      <c r="Q59" s="15" t="str">
        <f t="shared" si="93"/>
        <v/>
      </c>
      <c r="R59" s="15" t="str">
        <f t="shared" si="93"/>
        <v/>
      </c>
      <c r="S59" s="15" t="str">
        <f t="shared" si="93"/>
        <v/>
      </c>
      <c r="T59" s="15" t="str">
        <f t="shared" si="93"/>
        <v/>
      </c>
      <c r="U59" s="15" t="str">
        <f t="shared" si="93"/>
        <v/>
      </c>
      <c r="V59" s="11" t="str">
        <f t="shared" si="8"/>
        <v/>
      </c>
      <c r="W59" s="11" t="str">
        <f t="shared" si="9"/>
        <v/>
      </c>
    </row>
    <row r="60">
      <c r="C60" s="10"/>
      <c r="D60" s="10"/>
      <c r="E60" s="10"/>
      <c r="G60" s="11" t="str">
        <f t="shared" si="3"/>
        <v/>
      </c>
      <c r="H60" s="12" t="str">
        <f t="shared" si="4"/>
        <v/>
      </c>
      <c r="I60" s="12" t="str">
        <f t="shared" si="5"/>
        <v/>
      </c>
      <c r="J60" s="15" t="str">
        <f t="shared" ref="J60:U60" si="94">IF(OR($G60="",$E60=""),"",IF(MOD(MATCH(J$1,$J$1:$U$1,0)-MATCH($E60,$J$1:$U$1,0),$G60)=0,"Due",""))</f>
        <v/>
      </c>
      <c r="K60" s="15" t="str">
        <f t="shared" si="94"/>
        <v/>
      </c>
      <c r="L60" s="15" t="str">
        <f t="shared" si="94"/>
        <v/>
      </c>
      <c r="M60" s="15" t="str">
        <f t="shared" si="94"/>
        <v/>
      </c>
      <c r="N60" s="15" t="str">
        <f t="shared" si="94"/>
        <v/>
      </c>
      <c r="O60" s="15" t="str">
        <f t="shared" si="94"/>
        <v/>
      </c>
      <c r="P60" s="15" t="str">
        <f t="shared" si="94"/>
        <v/>
      </c>
      <c r="Q60" s="15" t="str">
        <f t="shared" si="94"/>
        <v/>
      </c>
      <c r="R60" s="15" t="str">
        <f t="shared" si="94"/>
        <v/>
      </c>
      <c r="S60" s="15" t="str">
        <f t="shared" si="94"/>
        <v/>
      </c>
      <c r="T60" s="15" t="str">
        <f t="shared" si="94"/>
        <v/>
      </c>
      <c r="U60" s="15" t="str">
        <f t="shared" si="94"/>
        <v/>
      </c>
      <c r="V60" s="11" t="str">
        <f t="shared" si="8"/>
        <v/>
      </c>
      <c r="W60" s="11" t="str">
        <f t="shared" si="9"/>
        <v/>
      </c>
    </row>
    <row r="61">
      <c r="C61" s="10"/>
      <c r="D61" s="10"/>
      <c r="E61" s="10"/>
      <c r="G61" s="11" t="str">
        <f t="shared" si="3"/>
        <v/>
      </c>
      <c r="H61" s="12" t="str">
        <f t="shared" si="4"/>
        <v/>
      </c>
      <c r="I61" s="12" t="str">
        <f t="shared" si="5"/>
        <v/>
      </c>
      <c r="J61" s="15" t="str">
        <f t="shared" ref="J61:U61" si="95">IF(OR($G61="",$E61=""),"",IF(MOD(MATCH(J$1,$J$1:$U$1,0)-MATCH($E61,$J$1:$U$1,0),$G61)=0,"Due",""))</f>
        <v/>
      </c>
      <c r="K61" s="15" t="str">
        <f t="shared" si="95"/>
        <v/>
      </c>
      <c r="L61" s="15" t="str">
        <f t="shared" si="95"/>
        <v/>
      </c>
      <c r="M61" s="15" t="str">
        <f t="shared" si="95"/>
        <v/>
      </c>
      <c r="N61" s="15" t="str">
        <f t="shared" si="95"/>
        <v/>
      </c>
      <c r="O61" s="15" t="str">
        <f t="shared" si="95"/>
        <v/>
      </c>
      <c r="P61" s="15" t="str">
        <f t="shared" si="95"/>
        <v/>
      </c>
      <c r="Q61" s="15" t="str">
        <f t="shared" si="95"/>
        <v/>
      </c>
      <c r="R61" s="15" t="str">
        <f t="shared" si="95"/>
        <v/>
      </c>
      <c r="S61" s="15" t="str">
        <f t="shared" si="95"/>
        <v/>
      </c>
      <c r="T61" s="15" t="str">
        <f t="shared" si="95"/>
        <v/>
      </c>
      <c r="U61" s="15" t="str">
        <f t="shared" si="95"/>
        <v/>
      </c>
      <c r="V61" s="11" t="str">
        <f t="shared" si="8"/>
        <v/>
      </c>
      <c r="W61" s="11" t="str">
        <f t="shared" si="9"/>
        <v/>
      </c>
    </row>
    <row r="62">
      <c r="C62" s="10"/>
      <c r="D62" s="10"/>
      <c r="E62" s="10"/>
      <c r="G62" s="11" t="str">
        <f t="shared" si="3"/>
        <v/>
      </c>
      <c r="H62" s="12" t="str">
        <f t="shared" si="4"/>
        <v/>
      </c>
      <c r="I62" s="12" t="str">
        <f t="shared" si="5"/>
        <v/>
      </c>
      <c r="J62" s="15" t="str">
        <f t="shared" ref="J62:U62" si="96">IF(OR($G62="",$E62=""),"",IF(MOD(MATCH(J$1,$J$1:$U$1,0)-MATCH($E62,$J$1:$U$1,0),$G62)=0,"Due",""))</f>
        <v/>
      </c>
      <c r="K62" s="15" t="str">
        <f t="shared" si="96"/>
        <v/>
      </c>
      <c r="L62" s="15" t="str">
        <f t="shared" si="96"/>
        <v/>
      </c>
      <c r="M62" s="15" t="str">
        <f t="shared" si="96"/>
        <v/>
      </c>
      <c r="N62" s="15" t="str">
        <f t="shared" si="96"/>
        <v/>
      </c>
      <c r="O62" s="15" t="str">
        <f t="shared" si="96"/>
        <v/>
      </c>
      <c r="P62" s="15" t="str">
        <f t="shared" si="96"/>
        <v/>
      </c>
      <c r="Q62" s="15" t="str">
        <f t="shared" si="96"/>
        <v/>
      </c>
      <c r="R62" s="15" t="str">
        <f t="shared" si="96"/>
        <v/>
      </c>
      <c r="S62" s="15" t="str">
        <f t="shared" si="96"/>
        <v/>
      </c>
      <c r="T62" s="15" t="str">
        <f t="shared" si="96"/>
        <v/>
      </c>
      <c r="U62" s="15" t="str">
        <f t="shared" si="96"/>
        <v/>
      </c>
      <c r="V62" s="11" t="str">
        <f t="shared" si="8"/>
        <v/>
      </c>
      <c r="W62" s="11" t="str">
        <f t="shared" si="9"/>
        <v/>
      </c>
    </row>
    <row r="63">
      <c r="C63" s="10"/>
      <c r="D63" s="10"/>
      <c r="E63" s="10"/>
      <c r="G63" s="11" t="str">
        <f t="shared" si="3"/>
        <v/>
      </c>
      <c r="H63" s="12" t="str">
        <f t="shared" si="4"/>
        <v/>
      </c>
      <c r="I63" s="12" t="str">
        <f t="shared" si="5"/>
        <v/>
      </c>
      <c r="J63" s="15" t="str">
        <f t="shared" ref="J63:U63" si="97">IF(OR($G63="",$E63=""),"",IF(MOD(MATCH(J$1,$J$1:$U$1,0)-MATCH($E63,$J$1:$U$1,0),$G63)=0,"Due",""))</f>
        <v/>
      </c>
      <c r="K63" s="15" t="str">
        <f t="shared" si="97"/>
        <v/>
      </c>
      <c r="L63" s="15" t="str">
        <f t="shared" si="97"/>
        <v/>
      </c>
      <c r="M63" s="15" t="str">
        <f t="shared" si="97"/>
        <v/>
      </c>
      <c r="N63" s="15" t="str">
        <f t="shared" si="97"/>
        <v/>
      </c>
      <c r="O63" s="15" t="str">
        <f t="shared" si="97"/>
        <v/>
      </c>
      <c r="P63" s="15" t="str">
        <f t="shared" si="97"/>
        <v/>
      </c>
      <c r="Q63" s="15" t="str">
        <f t="shared" si="97"/>
        <v/>
      </c>
      <c r="R63" s="15" t="str">
        <f t="shared" si="97"/>
        <v/>
      </c>
      <c r="S63" s="15" t="str">
        <f t="shared" si="97"/>
        <v/>
      </c>
      <c r="T63" s="15" t="str">
        <f t="shared" si="97"/>
        <v/>
      </c>
      <c r="U63" s="15" t="str">
        <f t="shared" si="97"/>
        <v/>
      </c>
      <c r="V63" s="11" t="str">
        <f t="shared" si="8"/>
        <v/>
      </c>
      <c r="W63" s="11" t="str">
        <f t="shared" si="9"/>
        <v/>
      </c>
    </row>
    <row r="64">
      <c r="C64" s="10"/>
      <c r="D64" s="10"/>
      <c r="E64" s="10"/>
      <c r="G64" s="11" t="str">
        <f t="shared" si="3"/>
        <v/>
      </c>
      <c r="H64" s="12" t="str">
        <f t="shared" si="4"/>
        <v/>
      </c>
      <c r="I64" s="12" t="str">
        <f t="shared" si="5"/>
        <v/>
      </c>
      <c r="J64" s="15" t="str">
        <f t="shared" ref="J64:U64" si="98">IF(OR($G64="",$E64=""),"",IF(MOD(MATCH(J$1,$J$1:$U$1,0)-MATCH($E64,$J$1:$U$1,0),$G64)=0,"Due",""))</f>
        <v/>
      </c>
      <c r="K64" s="15" t="str">
        <f t="shared" si="98"/>
        <v/>
      </c>
      <c r="L64" s="15" t="str">
        <f t="shared" si="98"/>
        <v/>
      </c>
      <c r="M64" s="15" t="str">
        <f t="shared" si="98"/>
        <v/>
      </c>
      <c r="N64" s="15" t="str">
        <f t="shared" si="98"/>
        <v/>
      </c>
      <c r="O64" s="15" t="str">
        <f t="shared" si="98"/>
        <v/>
      </c>
      <c r="P64" s="15" t="str">
        <f t="shared" si="98"/>
        <v/>
      </c>
      <c r="Q64" s="15" t="str">
        <f t="shared" si="98"/>
        <v/>
      </c>
      <c r="R64" s="15" t="str">
        <f t="shared" si="98"/>
        <v/>
      </c>
      <c r="S64" s="15" t="str">
        <f t="shared" si="98"/>
        <v/>
      </c>
      <c r="T64" s="15" t="str">
        <f t="shared" si="98"/>
        <v/>
      </c>
      <c r="U64" s="15" t="str">
        <f t="shared" si="98"/>
        <v/>
      </c>
      <c r="V64" s="11" t="str">
        <f t="shared" si="8"/>
        <v/>
      </c>
      <c r="W64" s="11" t="str">
        <f t="shared" si="9"/>
        <v/>
      </c>
    </row>
    <row r="65">
      <c r="C65" s="10"/>
      <c r="D65" s="10"/>
      <c r="E65" s="10"/>
      <c r="G65" s="11" t="str">
        <f t="shared" si="3"/>
        <v/>
      </c>
      <c r="H65" s="12" t="str">
        <f t="shared" si="4"/>
        <v/>
      </c>
      <c r="I65" s="12" t="str">
        <f t="shared" si="5"/>
        <v/>
      </c>
      <c r="J65" s="15" t="str">
        <f t="shared" ref="J65:U65" si="99">IF(OR($G65="",$E65=""),"",IF(MOD(MATCH(J$1,$J$1:$U$1,0)-MATCH($E65,$J$1:$U$1,0),$G65)=0,"Due",""))</f>
        <v/>
      </c>
      <c r="K65" s="15" t="str">
        <f t="shared" si="99"/>
        <v/>
      </c>
      <c r="L65" s="15" t="str">
        <f t="shared" si="99"/>
        <v/>
      </c>
      <c r="M65" s="15" t="str">
        <f t="shared" si="99"/>
        <v/>
      </c>
      <c r="N65" s="15" t="str">
        <f t="shared" si="99"/>
        <v/>
      </c>
      <c r="O65" s="15" t="str">
        <f t="shared" si="99"/>
        <v/>
      </c>
      <c r="P65" s="15" t="str">
        <f t="shared" si="99"/>
        <v/>
      </c>
      <c r="Q65" s="15" t="str">
        <f t="shared" si="99"/>
        <v/>
      </c>
      <c r="R65" s="15" t="str">
        <f t="shared" si="99"/>
        <v/>
      </c>
      <c r="S65" s="15" t="str">
        <f t="shared" si="99"/>
        <v/>
      </c>
      <c r="T65" s="15" t="str">
        <f t="shared" si="99"/>
        <v/>
      </c>
      <c r="U65" s="15" t="str">
        <f t="shared" si="99"/>
        <v/>
      </c>
      <c r="V65" s="11" t="str">
        <f t="shared" si="8"/>
        <v/>
      </c>
      <c r="W65" s="11" t="str">
        <f t="shared" si="9"/>
        <v/>
      </c>
    </row>
    <row r="66">
      <c r="C66" s="10"/>
      <c r="D66" s="10"/>
      <c r="E66" s="10"/>
      <c r="G66" s="11" t="str">
        <f t="shared" si="3"/>
        <v/>
      </c>
      <c r="H66" s="12" t="str">
        <f t="shared" si="4"/>
        <v/>
      </c>
      <c r="I66" s="12" t="str">
        <f t="shared" si="5"/>
        <v/>
      </c>
      <c r="J66" s="15" t="str">
        <f t="shared" ref="J66:U66" si="100">IF(OR($G66="",$E66=""),"",IF(MOD(MATCH(J$1,$J$1:$U$1,0)-MATCH($E66,$J$1:$U$1,0),$G66)=0,"Due",""))</f>
        <v/>
      </c>
      <c r="K66" s="15" t="str">
        <f t="shared" si="100"/>
        <v/>
      </c>
      <c r="L66" s="15" t="str">
        <f t="shared" si="100"/>
        <v/>
      </c>
      <c r="M66" s="15" t="str">
        <f t="shared" si="100"/>
        <v/>
      </c>
      <c r="N66" s="15" t="str">
        <f t="shared" si="100"/>
        <v/>
      </c>
      <c r="O66" s="15" t="str">
        <f t="shared" si="100"/>
        <v/>
      </c>
      <c r="P66" s="15" t="str">
        <f t="shared" si="100"/>
        <v/>
      </c>
      <c r="Q66" s="15" t="str">
        <f t="shared" si="100"/>
        <v/>
      </c>
      <c r="R66" s="15" t="str">
        <f t="shared" si="100"/>
        <v/>
      </c>
      <c r="S66" s="15" t="str">
        <f t="shared" si="100"/>
        <v/>
      </c>
      <c r="T66" s="15" t="str">
        <f t="shared" si="100"/>
        <v/>
      </c>
      <c r="U66" s="15" t="str">
        <f t="shared" si="100"/>
        <v/>
      </c>
      <c r="V66" s="11" t="str">
        <f t="shared" si="8"/>
        <v/>
      </c>
      <c r="W66" s="11" t="str">
        <f t="shared" si="9"/>
        <v/>
      </c>
    </row>
    <row r="67">
      <c r="C67" s="10"/>
      <c r="D67" s="10"/>
      <c r="E67" s="10"/>
      <c r="G67" s="11" t="str">
        <f t="shared" si="3"/>
        <v/>
      </c>
      <c r="H67" s="12" t="str">
        <f t="shared" si="4"/>
        <v/>
      </c>
      <c r="I67" s="12" t="str">
        <f t="shared" si="5"/>
        <v/>
      </c>
      <c r="J67" s="15" t="str">
        <f t="shared" ref="J67:U67" si="101">IF(OR($G67="",$E67=""),"",IF(MOD(MATCH(J$1,$J$1:$U$1,0)-MATCH($E67,$J$1:$U$1,0),$G67)=0,"Due",""))</f>
        <v/>
      </c>
      <c r="K67" s="15" t="str">
        <f t="shared" si="101"/>
        <v/>
      </c>
      <c r="L67" s="15" t="str">
        <f t="shared" si="101"/>
        <v/>
      </c>
      <c r="M67" s="15" t="str">
        <f t="shared" si="101"/>
        <v/>
      </c>
      <c r="N67" s="15" t="str">
        <f t="shared" si="101"/>
        <v/>
      </c>
      <c r="O67" s="15" t="str">
        <f t="shared" si="101"/>
        <v/>
      </c>
      <c r="P67" s="15" t="str">
        <f t="shared" si="101"/>
        <v/>
      </c>
      <c r="Q67" s="15" t="str">
        <f t="shared" si="101"/>
        <v/>
      </c>
      <c r="R67" s="15" t="str">
        <f t="shared" si="101"/>
        <v/>
      </c>
      <c r="S67" s="15" t="str">
        <f t="shared" si="101"/>
        <v/>
      </c>
      <c r="T67" s="15" t="str">
        <f t="shared" si="101"/>
        <v/>
      </c>
      <c r="U67" s="15" t="str">
        <f t="shared" si="101"/>
        <v/>
      </c>
      <c r="V67" s="11" t="str">
        <f t="shared" si="8"/>
        <v/>
      </c>
      <c r="W67" s="11" t="str">
        <f t="shared" si="9"/>
        <v/>
      </c>
    </row>
    <row r="68">
      <c r="C68" s="10"/>
      <c r="D68" s="10"/>
      <c r="E68" s="10"/>
      <c r="G68" s="11" t="str">
        <f t="shared" si="3"/>
        <v/>
      </c>
      <c r="H68" s="12" t="str">
        <f t="shared" si="4"/>
        <v/>
      </c>
      <c r="I68" s="12" t="str">
        <f t="shared" si="5"/>
        <v/>
      </c>
      <c r="J68" s="15" t="str">
        <f t="shared" ref="J68:U68" si="102">IF(OR($G68="",$E68=""),"",IF(MOD(MATCH(J$1,$J$1:$U$1,0)-MATCH($E68,$J$1:$U$1,0),$G68)=0,"Due",""))</f>
        <v/>
      </c>
      <c r="K68" s="15" t="str">
        <f t="shared" si="102"/>
        <v/>
      </c>
      <c r="L68" s="15" t="str">
        <f t="shared" si="102"/>
        <v/>
      </c>
      <c r="M68" s="15" t="str">
        <f t="shared" si="102"/>
        <v/>
      </c>
      <c r="N68" s="15" t="str">
        <f t="shared" si="102"/>
        <v/>
      </c>
      <c r="O68" s="15" t="str">
        <f t="shared" si="102"/>
        <v/>
      </c>
      <c r="P68" s="15" t="str">
        <f t="shared" si="102"/>
        <v/>
      </c>
      <c r="Q68" s="15" t="str">
        <f t="shared" si="102"/>
        <v/>
      </c>
      <c r="R68" s="15" t="str">
        <f t="shared" si="102"/>
        <v/>
      </c>
      <c r="S68" s="15" t="str">
        <f t="shared" si="102"/>
        <v/>
      </c>
      <c r="T68" s="15" t="str">
        <f t="shared" si="102"/>
        <v/>
      </c>
      <c r="U68" s="15" t="str">
        <f t="shared" si="102"/>
        <v/>
      </c>
      <c r="V68" s="11" t="str">
        <f t="shared" si="8"/>
        <v/>
      </c>
      <c r="W68" s="11" t="str">
        <f t="shared" si="9"/>
        <v/>
      </c>
    </row>
    <row r="69">
      <c r="C69" s="10"/>
      <c r="D69" s="10"/>
      <c r="E69" s="10"/>
      <c r="G69" s="11" t="str">
        <f t="shared" si="3"/>
        <v/>
      </c>
      <c r="H69" s="12" t="str">
        <f t="shared" si="4"/>
        <v/>
      </c>
      <c r="I69" s="12" t="str">
        <f t="shared" si="5"/>
        <v/>
      </c>
      <c r="J69" s="15" t="str">
        <f t="shared" ref="J69:U69" si="103">IF(OR($G69="",$E69=""),"",IF(MOD(MATCH(J$1,$J$1:$U$1,0)-MATCH($E69,$J$1:$U$1,0),$G69)=0,"Due",""))</f>
        <v/>
      </c>
      <c r="K69" s="15" t="str">
        <f t="shared" si="103"/>
        <v/>
      </c>
      <c r="L69" s="15" t="str">
        <f t="shared" si="103"/>
        <v/>
      </c>
      <c r="M69" s="15" t="str">
        <f t="shared" si="103"/>
        <v/>
      </c>
      <c r="N69" s="15" t="str">
        <f t="shared" si="103"/>
        <v/>
      </c>
      <c r="O69" s="15" t="str">
        <f t="shared" si="103"/>
        <v/>
      </c>
      <c r="P69" s="15" t="str">
        <f t="shared" si="103"/>
        <v/>
      </c>
      <c r="Q69" s="15" t="str">
        <f t="shared" si="103"/>
        <v/>
      </c>
      <c r="R69" s="15" t="str">
        <f t="shared" si="103"/>
        <v/>
      </c>
      <c r="S69" s="15" t="str">
        <f t="shared" si="103"/>
        <v/>
      </c>
      <c r="T69" s="15" t="str">
        <f t="shared" si="103"/>
        <v/>
      </c>
      <c r="U69" s="15" t="str">
        <f t="shared" si="103"/>
        <v/>
      </c>
      <c r="V69" s="11" t="str">
        <f t="shared" si="8"/>
        <v/>
      </c>
      <c r="W69" s="11" t="str">
        <f t="shared" si="9"/>
        <v/>
      </c>
    </row>
    <row r="70">
      <c r="C70" s="10"/>
      <c r="D70" s="10"/>
      <c r="E70" s="10"/>
      <c r="G70" s="11" t="str">
        <f t="shared" si="3"/>
        <v/>
      </c>
      <c r="H70" s="12" t="str">
        <f t="shared" si="4"/>
        <v/>
      </c>
      <c r="I70" s="12" t="str">
        <f t="shared" si="5"/>
        <v/>
      </c>
      <c r="J70" s="15" t="str">
        <f t="shared" ref="J70:U70" si="104">IF(OR($G70="",$E70=""),"",IF(MOD(MATCH(J$1,$J$1:$U$1,0)-MATCH($E70,$J$1:$U$1,0),$G70)=0,"Due",""))</f>
        <v/>
      </c>
      <c r="K70" s="15" t="str">
        <f t="shared" si="104"/>
        <v/>
      </c>
      <c r="L70" s="15" t="str">
        <f t="shared" si="104"/>
        <v/>
      </c>
      <c r="M70" s="15" t="str">
        <f t="shared" si="104"/>
        <v/>
      </c>
      <c r="N70" s="15" t="str">
        <f t="shared" si="104"/>
        <v/>
      </c>
      <c r="O70" s="15" t="str">
        <f t="shared" si="104"/>
        <v/>
      </c>
      <c r="P70" s="15" t="str">
        <f t="shared" si="104"/>
        <v/>
      </c>
      <c r="Q70" s="15" t="str">
        <f t="shared" si="104"/>
        <v/>
      </c>
      <c r="R70" s="15" t="str">
        <f t="shared" si="104"/>
        <v/>
      </c>
      <c r="S70" s="15" t="str">
        <f t="shared" si="104"/>
        <v/>
      </c>
      <c r="T70" s="15" t="str">
        <f t="shared" si="104"/>
        <v/>
      </c>
      <c r="U70" s="15" t="str">
        <f t="shared" si="104"/>
        <v/>
      </c>
      <c r="V70" s="11" t="str">
        <f t="shared" si="8"/>
        <v/>
      </c>
      <c r="W70" s="11" t="str">
        <f t="shared" si="9"/>
        <v/>
      </c>
    </row>
    <row r="71">
      <c r="C71" s="10"/>
      <c r="D71" s="10"/>
      <c r="E71" s="10"/>
      <c r="G71" s="11" t="str">
        <f t="shared" si="3"/>
        <v/>
      </c>
      <c r="H71" s="12" t="str">
        <f t="shared" si="4"/>
        <v/>
      </c>
      <c r="I71" s="12" t="str">
        <f t="shared" si="5"/>
        <v/>
      </c>
      <c r="J71" s="15" t="str">
        <f t="shared" ref="J71:U71" si="105">IF(OR($G71="",$E71=""),"",IF(MOD(MATCH(J$1,$J$1:$U$1,0)-MATCH($E71,$J$1:$U$1,0),$G71)=0,"Due",""))</f>
        <v/>
      </c>
      <c r="K71" s="15" t="str">
        <f t="shared" si="105"/>
        <v/>
      </c>
      <c r="L71" s="15" t="str">
        <f t="shared" si="105"/>
        <v/>
      </c>
      <c r="M71" s="15" t="str">
        <f t="shared" si="105"/>
        <v/>
      </c>
      <c r="N71" s="15" t="str">
        <f t="shared" si="105"/>
        <v/>
      </c>
      <c r="O71" s="15" t="str">
        <f t="shared" si="105"/>
        <v/>
      </c>
      <c r="P71" s="15" t="str">
        <f t="shared" si="105"/>
        <v/>
      </c>
      <c r="Q71" s="15" t="str">
        <f t="shared" si="105"/>
        <v/>
      </c>
      <c r="R71" s="15" t="str">
        <f t="shared" si="105"/>
        <v/>
      </c>
      <c r="S71" s="15" t="str">
        <f t="shared" si="105"/>
        <v/>
      </c>
      <c r="T71" s="15" t="str">
        <f t="shared" si="105"/>
        <v/>
      </c>
      <c r="U71" s="15" t="str">
        <f t="shared" si="105"/>
        <v/>
      </c>
      <c r="V71" s="11" t="str">
        <f t="shared" si="8"/>
        <v/>
      </c>
      <c r="W71" s="11" t="str">
        <f t="shared" si="9"/>
        <v/>
      </c>
    </row>
    <row r="72">
      <c r="C72" s="10"/>
      <c r="D72" s="10"/>
      <c r="E72" s="10"/>
      <c r="G72" s="11" t="str">
        <f t="shared" si="3"/>
        <v/>
      </c>
      <c r="H72" s="12" t="str">
        <f t="shared" si="4"/>
        <v/>
      </c>
      <c r="I72" s="12" t="str">
        <f t="shared" si="5"/>
        <v/>
      </c>
      <c r="J72" s="15" t="str">
        <f t="shared" ref="J72:U72" si="106">IF(OR($G72="",$E72=""),"",IF(MOD(MATCH(J$1,$J$1:$U$1,0)-MATCH($E72,$J$1:$U$1,0),$G72)=0,"Due",""))</f>
        <v/>
      </c>
      <c r="K72" s="15" t="str">
        <f t="shared" si="106"/>
        <v/>
      </c>
      <c r="L72" s="15" t="str">
        <f t="shared" si="106"/>
        <v/>
      </c>
      <c r="M72" s="15" t="str">
        <f t="shared" si="106"/>
        <v/>
      </c>
      <c r="N72" s="15" t="str">
        <f t="shared" si="106"/>
        <v/>
      </c>
      <c r="O72" s="15" t="str">
        <f t="shared" si="106"/>
        <v/>
      </c>
      <c r="P72" s="15" t="str">
        <f t="shared" si="106"/>
        <v/>
      </c>
      <c r="Q72" s="15" t="str">
        <f t="shared" si="106"/>
        <v/>
      </c>
      <c r="R72" s="15" t="str">
        <f t="shared" si="106"/>
        <v/>
      </c>
      <c r="S72" s="15" t="str">
        <f t="shared" si="106"/>
        <v/>
      </c>
      <c r="T72" s="15" t="str">
        <f t="shared" si="106"/>
        <v/>
      </c>
      <c r="U72" s="15" t="str">
        <f t="shared" si="106"/>
        <v/>
      </c>
      <c r="V72" s="11" t="str">
        <f t="shared" si="8"/>
        <v/>
      </c>
      <c r="W72" s="11" t="str">
        <f t="shared" si="9"/>
        <v/>
      </c>
    </row>
    <row r="73">
      <c r="C73" s="10"/>
      <c r="D73" s="10"/>
      <c r="E73" s="10"/>
      <c r="G73" s="11" t="str">
        <f t="shared" si="3"/>
        <v/>
      </c>
      <c r="H73" s="12" t="str">
        <f t="shared" si="4"/>
        <v/>
      </c>
      <c r="I73" s="12" t="str">
        <f t="shared" si="5"/>
        <v/>
      </c>
      <c r="J73" s="15" t="str">
        <f t="shared" ref="J73:U73" si="107">IF(OR($G73="",$E73=""),"",IF(MOD(MATCH(J$1,$J$1:$U$1,0)-MATCH($E73,$J$1:$U$1,0),$G73)=0,"Due",""))</f>
        <v/>
      </c>
      <c r="K73" s="15" t="str">
        <f t="shared" si="107"/>
        <v/>
      </c>
      <c r="L73" s="15" t="str">
        <f t="shared" si="107"/>
        <v/>
      </c>
      <c r="M73" s="15" t="str">
        <f t="shared" si="107"/>
        <v/>
      </c>
      <c r="N73" s="15" t="str">
        <f t="shared" si="107"/>
        <v/>
      </c>
      <c r="O73" s="15" t="str">
        <f t="shared" si="107"/>
        <v/>
      </c>
      <c r="P73" s="15" t="str">
        <f t="shared" si="107"/>
        <v/>
      </c>
      <c r="Q73" s="15" t="str">
        <f t="shared" si="107"/>
        <v/>
      </c>
      <c r="R73" s="15" t="str">
        <f t="shared" si="107"/>
        <v/>
      </c>
      <c r="S73" s="15" t="str">
        <f t="shared" si="107"/>
        <v/>
      </c>
      <c r="T73" s="15" t="str">
        <f t="shared" si="107"/>
        <v/>
      </c>
      <c r="U73" s="15" t="str">
        <f t="shared" si="107"/>
        <v/>
      </c>
      <c r="V73" s="11" t="str">
        <f t="shared" si="8"/>
        <v/>
      </c>
      <c r="W73" s="11" t="str">
        <f t="shared" si="9"/>
        <v/>
      </c>
    </row>
    <row r="74">
      <c r="C74" s="10"/>
      <c r="D74" s="10"/>
      <c r="E74" s="10"/>
      <c r="G74" s="11" t="str">
        <f t="shared" si="3"/>
        <v/>
      </c>
      <c r="H74" s="12" t="str">
        <f t="shared" si="4"/>
        <v/>
      </c>
      <c r="I74" s="12" t="str">
        <f t="shared" si="5"/>
        <v/>
      </c>
      <c r="J74" s="15" t="str">
        <f t="shared" ref="J74:U74" si="108">IF(OR($G74="",$E74=""),"",IF(MOD(MATCH(J$1,$J$1:$U$1,0)-MATCH($E74,$J$1:$U$1,0),$G74)=0,"Due",""))</f>
        <v/>
      </c>
      <c r="K74" s="15" t="str">
        <f t="shared" si="108"/>
        <v/>
      </c>
      <c r="L74" s="15" t="str">
        <f t="shared" si="108"/>
        <v/>
      </c>
      <c r="M74" s="15" t="str">
        <f t="shared" si="108"/>
        <v/>
      </c>
      <c r="N74" s="15" t="str">
        <f t="shared" si="108"/>
        <v/>
      </c>
      <c r="O74" s="15" t="str">
        <f t="shared" si="108"/>
        <v/>
      </c>
      <c r="P74" s="15" t="str">
        <f t="shared" si="108"/>
        <v/>
      </c>
      <c r="Q74" s="15" t="str">
        <f t="shared" si="108"/>
        <v/>
      </c>
      <c r="R74" s="15" t="str">
        <f t="shared" si="108"/>
        <v/>
      </c>
      <c r="S74" s="15" t="str">
        <f t="shared" si="108"/>
        <v/>
      </c>
      <c r="T74" s="15" t="str">
        <f t="shared" si="108"/>
        <v/>
      </c>
      <c r="U74" s="15" t="str">
        <f t="shared" si="108"/>
        <v/>
      </c>
      <c r="V74" s="11" t="str">
        <f t="shared" si="8"/>
        <v/>
      </c>
      <c r="W74" s="11" t="str">
        <f t="shared" si="9"/>
        <v/>
      </c>
    </row>
    <row r="75">
      <c r="C75" s="10"/>
      <c r="D75" s="10"/>
      <c r="E75" s="10"/>
      <c r="G75" s="11" t="str">
        <f t="shared" si="3"/>
        <v/>
      </c>
      <c r="H75" s="12" t="str">
        <f t="shared" si="4"/>
        <v/>
      </c>
      <c r="I75" s="12" t="str">
        <f t="shared" si="5"/>
        <v/>
      </c>
      <c r="J75" s="15" t="str">
        <f t="shared" ref="J75:U75" si="109">IF(OR($G75="",$E75=""),"",IF(MOD(MATCH(J$1,$J$1:$U$1,0)-MATCH($E75,$J$1:$U$1,0),$G75)=0,"Due",""))</f>
        <v/>
      </c>
      <c r="K75" s="15" t="str">
        <f t="shared" si="109"/>
        <v/>
      </c>
      <c r="L75" s="15" t="str">
        <f t="shared" si="109"/>
        <v/>
      </c>
      <c r="M75" s="15" t="str">
        <f t="shared" si="109"/>
        <v/>
      </c>
      <c r="N75" s="15" t="str">
        <f t="shared" si="109"/>
        <v/>
      </c>
      <c r="O75" s="15" t="str">
        <f t="shared" si="109"/>
        <v/>
      </c>
      <c r="P75" s="15" t="str">
        <f t="shared" si="109"/>
        <v/>
      </c>
      <c r="Q75" s="15" t="str">
        <f t="shared" si="109"/>
        <v/>
      </c>
      <c r="R75" s="15" t="str">
        <f t="shared" si="109"/>
        <v/>
      </c>
      <c r="S75" s="15" t="str">
        <f t="shared" si="109"/>
        <v/>
      </c>
      <c r="T75" s="15" t="str">
        <f t="shared" si="109"/>
        <v/>
      </c>
      <c r="U75" s="15" t="str">
        <f t="shared" si="109"/>
        <v/>
      </c>
      <c r="V75" s="11" t="str">
        <f t="shared" si="8"/>
        <v/>
      </c>
      <c r="W75" s="11" t="str">
        <f t="shared" si="9"/>
        <v/>
      </c>
    </row>
    <row r="76">
      <c r="C76" s="10"/>
      <c r="D76" s="10"/>
      <c r="E76" s="10"/>
      <c r="G76" s="11" t="str">
        <f t="shared" si="3"/>
        <v/>
      </c>
      <c r="H76" s="12" t="str">
        <f t="shared" si="4"/>
        <v/>
      </c>
      <c r="I76" s="12" t="str">
        <f t="shared" si="5"/>
        <v/>
      </c>
      <c r="J76" s="15" t="str">
        <f t="shared" ref="J76:U76" si="110">IF(OR($G76="",$E76=""),"",IF(MOD(MATCH(J$1,$J$1:$U$1,0)-MATCH($E76,$J$1:$U$1,0),$G76)=0,"Due",""))</f>
        <v/>
      </c>
      <c r="K76" s="15" t="str">
        <f t="shared" si="110"/>
        <v/>
      </c>
      <c r="L76" s="15" t="str">
        <f t="shared" si="110"/>
        <v/>
      </c>
      <c r="M76" s="15" t="str">
        <f t="shared" si="110"/>
        <v/>
      </c>
      <c r="N76" s="15" t="str">
        <f t="shared" si="110"/>
        <v/>
      </c>
      <c r="O76" s="15" t="str">
        <f t="shared" si="110"/>
        <v/>
      </c>
      <c r="P76" s="15" t="str">
        <f t="shared" si="110"/>
        <v/>
      </c>
      <c r="Q76" s="15" t="str">
        <f t="shared" si="110"/>
        <v/>
      </c>
      <c r="R76" s="15" t="str">
        <f t="shared" si="110"/>
        <v/>
      </c>
      <c r="S76" s="15" t="str">
        <f t="shared" si="110"/>
        <v/>
      </c>
      <c r="T76" s="15" t="str">
        <f t="shared" si="110"/>
        <v/>
      </c>
      <c r="U76" s="15" t="str">
        <f t="shared" si="110"/>
        <v/>
      </c>
      <c r="V76" s="11" t="str">
        <f t="shared" si="8"/>
        <v/>
      </c>
      <c r="W76" s="11" t="str">
        <f t="shared" si="9"/>
        <v/>
      </c>
    </row>
    <row r="77">
      <c r="C77" s="10"/>
      <c r="D77" s="10"/>
      <c r="E77" s="10"/>
      <c r="G77" s="11" t="str">
        <f t="shared" si="3"/>
        <v/>
      </c>
      <c r="H77" s="12" t="str">
        <f t="shared" si="4"/>
        <v/>
      </c>
      <c r="I77" s="12" t="str">
        <f t="shared" si="5"/>
        <v/>
      </c>
      <c r="J77" s="15" t="str">
        <f t="shared" ref="J77:U77" si="111">IF(OR($G77="",$E77=""),"",IF(MOD(MATCH(J$1,$J$1:$U$1,0)-MATCH($E77,$J$1:$U$1,0),$G77)=0,"Due",""))</f>
        <v/>
      </c>
      <c r="K77" s="15" t="str">
        <f t="shared" si="111"/>
        <v/>
      </c>
      <c r="L77" s="15" t="str">
        <f t="shared" si="111"/>
        <v/>
      </c>
      <c r="M77" s="15" t="str">
        <f t="shared" si="111"/>
        <v/>
      </c>
      <c r="N77" s="15" t="str">
        <f t="shared" si="111"/>
        <v/>
      </c>
      <c r="O77" s="15" t="str">
        <f t="shared" si="111"/>
        <v/>
      </c>
      <c r="P77" s="15" t="str">
        <f t="shared" si="111"/>
        <v/>
      </c>
      <c r="Q77" s="15" t="str">
        <f t="shared" si="111"/>
        <v/>
      </c>
      <c r="R77" s="15" t="str">
        <f t="shared" si="111"/>
        <v/>
      </c>
      <c r="S77" s="15" t="str">
        <f t="shared" si="111"/>
        <v/>
      </c>
      <c r="T77" s="15" t="str">
        <f t="shared" si="111"/>
        <v/>
      </c>
      <c r="U77" s="15" t="str">
        <f t="shared" si="111"/>
        <v/>
      </c>
      <c r="V77" s="11" t="str">
        <f t="shared" si="8"/>
        <v/>
      </c>
      <c r="W77" s="11" t="str">
        <f t="shared" si="9"/>
        <v/>
      </c>
    </row>
    <row r="78">
      <c r="C78" s="10"/>
      <c r="D78" s="10"/>
      <c r="E78" s="10"/>
      <c r="G78" s="11" t="str">
        <f t="shared" si="3"/>
        <v/>
      </c>
      <c r="H78" s="12" t="str">
        <f t="shared" si="4"/>
        <v/>
      </c>
      <c r="I78" s="12" t="str">
        <f t="shared" si="5"/>
        <v/>
      </c>
      <c r="J78" s="15" t="str">
        <f t="shared" ref="J78:U78" si="112">IF(OR($G78="",$E78=""),"",IF(MOD(MATCH(J$1,$J$1:$U$1,0)-MATCH($E78,$J$1:$U$1,0),$G78)=0,"Due",""))</f>
        <v/>
      </c>
      <c r="K78" s="15" t="str">
        <f t="shared" si="112"/>
        <v/>
      </c>
      <c r="L78" s="15" t="str">
        <f t="shared" si="112"/>
        <v/>
      </c>
      <c r="M78" s="15" t="str">
        <f t="shared" si="112"/>
        <v/>
      </c>
      <c r="N78" s="15" t="str">
        <f t="shared" si="112"/>
        <v/>
      </c>
      <c r="O78" s="15" t="str">
        <f t="shared" si="112"/>
        <v/>
      </c>
      <c r="P78" s="15" t="str">
        <f t="shared" si="112"/>
        <v/>
      </c>
      <c r="Q78" s="15" t="str">
        <f t="shared" si="112"/>
        <v/>
      </c>
      <c r="R78" s="15" t="str">
        <f t="shared" si="112"/>
        <v/>
      </c>
      <c r="S78" s="15" t="str">
        <f t="shared" si="112"/>
        <v/>
      </c>
      <c r="T78" s="15" t="str">
        <f t="shared" si="112"/>
        <v/>
      </c>
      <c r="U78" s="15" t="str">
        <f t="shared" si="112"/>
        <v/>
      </c>
      <c r="V78" s="11" t="str">
        <f t="shared" si="8"/>
        <v/>
      </c>
      <c r="W78" s="11" t="str">
        <f t="shared" si="9"/>
        <v/>
      </c>
    </row>
    <row r="79">
      <c r="C79" s="10"/>
      <c r="D79" s="10"/>
      <c r="E79" s="10"/>
      <c r="G79" s="11" t="str">
        <f t="shared" si="3"/>
        <v/>
      </c>
      <c r="H79" s="12" t="str">
        <f t="shared" si="4"/>
        <v/>
      </c>
      <c r="I79" s="12" t="str">
        <f t="shared" si="5"/>
        <v/>
      </c>
      <c r="J79" s="15" t="str">
        <f t="shared" ref="J79:U79" si="113">IF(OR($G79="",$E79=""),"",IF(MOD(MATCH(J$1,$J$1:$U$1,0)-MATCH($E79,$J$1:$U$1,0),$G79)=0,"Due",""))</f>
        <v/>
      </c>
      <c r="K79" s="15" t="str">
        <f t="shared" si="113"/>
        <v/>
      </c>
      <c r="L79" s="15" t="str">
        <f t="shared" si="113"/>
        <v/>
      </c>
      <c r="M79" s="15" t="str">
        <f t="shared" si="113"/>
        <v/>
      </c>
      <c r="N79" s="15" t="str">
        <f t="shared" si="113"/>
        <v/>
      </c>
      <c r="O79" s="15" t="str">
        <f t="shared" si="113"/>
        <v/>
      </c>
      <c r="P79" s="15" t="str">
        <f t="shared" si="113"/>
        <v/>
      </c>
      <c r="Q79" s="15" t="str">
        <f t="shared" si="113"/>
        <v/>
      </c>
      <c r="R79" s="15" t="str">
        <f t="shared" si="113"/>
        <v/>
      </c>
      <c r="S79" s="15" t="str">
        <f t="shared" si="113"/>
        <v/>
      </c>
      <c r="T79" s="15" t="str">
        <f t="shared" si="113"/>
        <v/>
      </c>
      <c r="U79" s="15" t="str">
        <f t="shared" si="113"/>
        <v/>
      </c>
      <c r="V79" s="11" t="str">
        <f t="shared" si="8"/>
        <v/>
      </c>
      <c r="W79" s="11" t="str">
        <f t="shared" si="9"/>
        <v/>
      </c>
    </row>
    <row r="80">
      <c r="C80" s="10"/>
      <c r="D80" s="10"/>
      <c r="E80" s="10"/>
      <c r="G80" s="11" t="str">
        <f t="shared" si="3"/>
        <v/>
      </c>
      <c r="H80" s="12" t="str">
        <f t="shared" si="4"/>
        <v/>
      </c>
      <c r="I80" s="12" t="str">
        <f t="shared" si="5"/>
        <v/>
      </c>
      <c r="J80" s="15" t="str">
        <f t="shared" ref="J80:U80" si="114">IF(OR($G80="",$E80=""),"",IF(MOD(MATCH(J$1,$J$1:$U$1,0)-MATCH($E80,$J$1:$U$1,0),$G80)=0,"Due",""))</f>
        <v/>
      </c>
      <c r="K80" s="15" t="str">
        <f t="shared" si="114"/>
        <v/>
      </c>
      <c r="L80" s="15" t="str">
        <f t="shared" si="114"/>
        <v/>
      </c>
      <c r="M80" s="15" t="str">
        <f t="shared" si="114"/>
        <v/>
      </c>
      <c r="N80" s="15" t="str">
        <f t="shared" si="114"/>
        <v/>
      </c>
      <c r="O80" s="15" t="str">
        <f t="shared" si="114"/>
        <v/>
      </c>
      <c r="P80" s="15" t="str">
        <f t="shared" si="114"/>
        <v/>
      </c>
      <c r="Q80" s="15" t="str">
        <f t="shared" si="114"/>
        <v/>
      </c>
      <c r="R80" s="15" t="str">
        <f t="shared" si="114"/>
        <v/>
      </c>
      <c r="S80" s="15" t="str">
        <f t="shared" si="114"/>
        <v/>
      </c>
      <c r="T80" s="15" t="str">
        <f t="shared" si="114"/>
        <v/>
      </c>
      <c r="U80" s="15" t="str">
        <f t="shared" si="114"/>
        <v/>
      </c>
      <c r="V80" s="11" t="str">
        <f t="shared" si="8"/>
        <v/>
      </c>
      <c r="W80" s="11" t="str">
        <f t="shared" si="9"/>
        <v/>
      </c>
    </row>
    <row r="81">
      <c r="C81" s="10"/>
      <c r="D81" s="10"/>
      <c r="E81" s="10"/>
      <c r="G81" s="11" t="str">
        <f t="shared" si="3"/>
        <v/>
      </c>
      <c r="H81" s="12" t="str">
        <f t="shared" si="4"/>
        <v/>
      </c>
      <c r="I81" s="12" t="str">
        <f t="shared" si="5"/>
        <v/>
      </c>
      <c r="J81" s="15" t="str">
        <f t="shared" ref="J81:U81" si="115">IF(OR($G81="",$E81=""),"",IF(MOD(MATCH(J$1,$J$1:$U$1,0)-MATCH($E81,$J$1:$U$1,0),$G81)=0,"Due",""))</f>
        <v/>
      </c>
      <c r="K81" s="15" t="str">
        <f t="shared" si="115"/>
        <v/>
      </c>
      <c r="L81" s="15" t="str">
        <f t="shared" si="115"/>
        <v/>
      </c>
      <c r="M81" s="15" t="str">
        <f t="shared" si="115"/>
        <v/>
      </c>
      <c r="N81" s="15" t="str">
        <f t="shared" si="115"/>
        <v/>
      </c>
      <c r="O81" s="15" t="str">
        <f t="shared" si="115"/>
        <v/>
      </c>
      <c r="P81" s="15" t="str">
        <f t="shared" si="115"/>
        <v/>
      </c>
      <c r="Q81" s="15" t="str">
        <f t="shared" si="115"/>
        <v/>
      </c>
      <c r="R81" s="15" t="str">
        <f t="shared" si="115"/>
        <v/>
      </c>
      <c r="S81" s="15" t="str">
        <f t="shared" si="115"/>
        <v/>
      </c>
      <c r="T81" s="15" t="str">
        <f t="shared" si="115"/>
        <v/>
      </c>
      <c r="U81" s="15" t="str">
        <f t="shared" si="115"/>
        <v/>
      </c>
      <c r="V81" s="11" t="str">
        <f t="shared" si="8"/>
        <v/>
      </c>
      <c r="W81" s="11" t="str">
        <f t="shared" si="9"/>
        <v/>
      </c>
    </row>
    <row r="82">
      <c r="C82" s="10"/>
      <c r="D82" s="10"/>
      <c r="E82" s="10"/>
      <c r="G82" s="11" t="str">
        <f t="shared" si="3"/>
        <v/>
      </c>
      <c r="H82" s="12" t="str">
        <f t="shared" si="4"/>
        <v/>
      </c>
      <c r="I82" s="12" t="str">
        <f t="shared" si="5"/>
        <v/>
      </c>
      <c r="J82" s="15" t="str">
        <f t="shared" ref="J82:U82" si="116">IF(OR($G82="",$E82=""),"",IF(MOD(MATCH(J$1,$J$1:$U$1,0)-MATCH($E82,$J$1:$U$1,0),$G82)=0,"Due",""))</f>
        <v/>
      </c>
      <c r="K82" s="15" t="str">
        <f t="shared" si="116"/>
        <v/>
      </c>
      <c r="L82" s="15" t="str">
        <f t="shared" si="116"/>
        <v/>
      </c>
      <c r="M82" s="15" t="str">
        <f t="shared" si="116"/>
        <v/>
      </c>
      <c r="N82" s="15" t="str">
        <f t="shared" si="116"/>
        <v/>
      </c>
      <c r="O82" s="15" t="str">
        <f t="shared" si="116"/>
        <v/>
      </c>
      <c r="P82" s="15" t="str">
        <f t="shared" si="116"/>
        <v/>
      </c>
      <c r="Q82" s="15" t="str">
        <f t="shared" si="116"/>
        <v/>
      </c>
      <c r="R82" s="15" t="str">
        <f t="shared" si="116"/>
        <v/>
      </c>
      <c r="S82" s="15" t="str">
        <f t="shared" si="116"/>
        <v/>
      </c>
      <c r="T82" s="15" t="str">
        <f t="shared" si="116"/>
        <v/>
      </c>
      <c r="U82" s="15" t="str">
        <f t="shared" si="116"/>
        <v/>
      </c>
      <c r="V82" s="11" t="str">
        <f t="shared" si="8"/>
        <v/>
      </c>
      <c r="W82" s="11" t="str">
        <f t="shared" si="9"/>
        <v/>
      </c>
    </row>
    <row r="83">
      <c r="C83" s="10"/>
      <c r="D83" s="10"/>
      <c r="E83" s="10"/>
      <c r="G83" s="11" t="str">
        <f t="shared" si="3"/>
        <v/>
      </c>
      <c r="H83" s="12" t="str">
        <f t="shared" si="4"/>
        <v/>
      </c>
      <c r="I83" s="12" t="str">
        <f t="shared" si="5"/>
        <v/>
      </c>
      <c r="J83" s="15" t="str">
        <f t="shared" ref="J83:U83" si="117">IF(OR($G83="",$E83=""),"",IF(MOD(MATCH(J$1,$J$1:$U$1,0)-MATCH($E83,$J$1:$U$1,0),$G83)=0,"Due",""))</f>
        <v/>
      </c>
      <c r="K83" s="15" t="str">
        <f t="shared" si="117"/>
        <v/>
      </c>
      <c r="L83" s="15" t="str">
        <f t="shared" si="117"/>
        <v/>
      </c>
      <c r="M83" s="15" t="str">
        <f t="shared" si="117"/>
        <v/>
      </c>
      <c r="N83" s="15" t="str">
        <f t="shared" si="117"/>
        <v/>
      </c>
      <c r="O83" s="15" t="str">
        <f t="shared" si="117"/>
        <v/>
      </c>
      <c r="P83" s="15" t="str">
        <f t="shared" si="117"/>
        <v/>
      </c>
      <c r="Q83" s="15" t="str">
        <f t="shared" si="117"/>
        <v/>
      </c>
      <c r="R83" s="15" t="str">
        <f t="shared" si="117"/>
        <v/>
      </c>
      <c r="S83" s="15" t="str">
        <f t="shared" si="117"/>
        <v/>
      </c>
      <c r="T83" s="15" t="str">
        <f t="shared" si="117"/>
        <v/>
      </c>
      <c r="U83" s="15" t="str">
        <f t="shared" si="117"/>
        <v/>
      </c>
      <c r="V83" s="11" t="str">
        <f t="shared" si="8"/>
        <v/>
      </c>
      <c r="W83" s="11" t="str">
        <f t="shared" si="9"/>
        <v/>
      </c>
    </row>
    <row r="84">
      <c r="C84" s="10"/>
      <c r="D84" s="10"/>
      <c r="E84" s="10"/>
      <c r="G84" s="11" t="str">
        <f t="shared" si="3"/>
        <v/>
      </c>
      <c r="H84" s="12" t="str">
        <f t="shared" si="4"/>
        <v/>
      </c>
      <c r="I84" s="12" t="str">
        <f t="shared" si="5"/>
        <v/>
      </c>
      <c r="J84" s="15" t="str">
        <f t="shared" ref="J84:U84" si="118">IF(OR($G84="",$E84=""),"",IF(MOD(MATCH(J$1,$J$1:$U$1,0)-MATCH($E84,$J$1:$U$1,0),$G84)=0,"Due",""))</f>
        <v/>
      </c>
      <c r="K84" s="15" t="str">
        <f t="shared" si="118"/>
        <v/>
      </c>
      <c r="L84" s="15" t="str">
        <f t="shared" si="118"/>
        <v/>
      </c>
      <c r="M84" s="15" t="str">
        <f t="shared" si="118"/>
        <v/>
      </c>
      <c r="N84" s="15" t="str">
        <f t="shared" si="118"/>
        <v/>
      </c>
      <c r="O84" s="15" t="str">
        <f t="shared" si="118"/>
        <v/>
      </c>
      <c r="P84" s="15" t="str">
        <f t="shared" si="118"/>
        <v/>
      </c>
      <c r="Q84" s="15" t="str">
        <f t="shared" si="118"/>
        <v/>
      </c>
      <c r="R84" s="15" t="str">
        <f t="shared" si="118"/>
        <v/>
      </c>
      <c r="S84" s="15" t="str">
        <f t="shared" si="118"/>
        <v/>
      </c>
      <c r="T84" s="15" t="str">
        <f t="shared" si="118"/>
        <v/>
      </c>
      <c r="U84" s="15" t="str">
        <f t="shared" si="118"/>
        <v/>
      </c>
      <c r="V84" s="11" t="str">
        <f t="shared" si="8"/>
        <v/>
      </c>
      <c r="W84" s="11" t="str">
        <f t="shared" si="9"/>
        <v/>
      </c>
    </row>
    <row r="85">
      <c r="C85" s="10"/>
      <c r="D85" s="10"/>
      <c r="E85" s="10"/>
      <c r="G85" s="11" t="str">
        <f t="shared" si="3"/>
        <v/>
      </c>
      <c r="H85" s="12" t="str">
        <f t="shared" si="4"/>
        <v/>
      </c>
      <c r="I85" s="12" t="str">
        <f t="shared" si="5"/>
        <v/>
      </c>
      <c r="J85" s="15" t="str">
        <f t="shared" ref="J85:U85" si="119">IF(OR($G85="",$E85=""),"",IF(MOD(MATCH(J$1,$J$1:$U$1,0)-MATCH($E85,$J$1:$U$1,0),$G85)=0,"Due",""))</f>
        <v/>
      </c>
      <c r="K85" s="15" t="str">
        <f t="shared" si="119"/>
        <v/>
      </c>
      <c r="L85" s="15" t="str">
        <f t="shared" si="119"/>
        <v/>
      </c>
      <c r="M85" s="15" t="str">
        <f t="shared" si="119"/>
        <v/>
      </c>
      <c r="N85" s="15" t="str">
        <f t="shared" si="119"/>
        <v/>
      </c>
      <c r="O85" s="15" t="str">
        <f t="shared" si="119"/>
        <v/>
      </c>
      <c r="P85" s="15" t="str">
        <f t="shared" si="119"/>
        <v/>
      </c>
      <c r="Q85" s="15" t="str">
        <f t="shared" si="119"/>
        <v/>
      </c>
      <c r="R85" s="15" t="str">
        <f t="shared" si="119"/>
        <v/>
      </c>
      <c r="S85" s="15" t="str">
        <f t="shared" si="119"/>
        <v/>
      </c>
      <c r="T85" s="15" t="str">
        <f t="shared" si="119"/>
        <v/>
      </c>
      <c r="U85" s="15" t="str">
        <f t="shared" si="119"/>
        <v/>
      </c>
      <c r="V85" s="11" t="str">
        <f t="shared" si="8"/>
        <v/>
      </c>
      <c r="W85" s="11" t="str">
        <f t="shared" si="9"/>
        <v/>
      </c>
    </row>
    <row r="86">
      <c r="C86" s="10"/>
      <c r="D86" s="10"/>
      <c r="E86" s="10"/>
      <c r="G86" s="11" t="str">
        <f t="shared" si="3"/>
        <v/>
      </c>
      <c r="H86" s="12" t="str">
        <f t="shared" si="4"/>
        <v/>
      </c>
      <c r="I86" s="12" t="str">
        <f t="shared" si="5"/>
        <v/>
      </c>
      <c r="J86" s="15" t="str">
        <f t="shared" ref="J86:U86" si="120">IF(OR($G86="",$E86=""),"",IF(MOD(MATCH(J$1,$J$1:$U$1,0)-MATCH($E86,$J$1:$U$1,0),$G86)=0,"Due",""))</f>
        <v/>
      </c>
      <c r="K86" s="15" t="str">
        <f t="shared" si="120"/>
        <v/>
      </c>
      <c r="L86" s="15" t="str">
        <f t="shared" si="120"/>
        <v/>
      </c>
      <c r="M86" s="15" t="str">
        <f t="shared" si="120"/>
        <v/>
      </c>
      <c r="N86" s="15" t="str">
        <f t="shared" si="120"/>
        <v/>
      </c>
      <c r="O86" s="15" t="str">
        <f t="shared" si="120"/>
        <v/>
      </c>
      <c r="P86" s="15" t="str">
        <f t="shared" si="120"/>
        <v/>
      </c>
      <c r="Q86" s="15" t="str">
        <f t="shared" si="120"/>
        <v/>
      </c>
      <c r="R86" s="15" t="str">
        <f t="shared" si="120"/>
        <v/>
      </c>
      <c r="S86" s="15" t="str">
        <f t="shared" si="120"/>
        <v/>
      </c>
      <c r="T86" s="15" t="str">
        <f t="shared" si="120"/>
        <v/>
      </c>
      <c r="U86" s="15" t="str">
        <f t="shared" si="120"/>
        <v/>
      </c>
      <c r="V86" s="11" t="str">
        <f t="shared" si="8"/>
        <v/>
      </c>
      <c r="W86" s="11" t="str">
        <f t="shared" si="9"/>
        <v/>
      </c>
    </row>
    <row r="87">
      <c r="C87" s="10"/>
      <c r="D87" s="10"/>
      <c r="E87" s="10"/>
      <c r="G87" s="11" t="str">
        <f t="shared" si="3"/>
        <v/>
      </c>
      <c r="H87" s="12" t="str">
        <f t="shared" si="4"/>
        <v/>
      </c>
      <c r="I87" s="12" t="str">
        <f t="shared" si="5"/>
        <v/>
      </c>
      <c r="J87" s="15" t="str">
        <f t="shared" ref="J87:U87" si="121">IF(OR($G87="",$E87=""),"",IF(MOD(MATCH(J$1,$J$1:$U$1,0)-MATCH($E87,$J$1:$U$1,0),$G87)=0,"Due",""))</f>
        <v/>
      </c>
      <c r="K87" s="15" t="str">
        <f t="shared" si="121"/>
        <v/>
      </c>
      <c r="L87" s="15" t="str">
        <f t="shared" si="121"/>
        <v/>
      </c>
      <c r="M87" s="15" t="str">
        <f t="shared" si="121"/>
        <v/>
      </c>
      <c r="N87" s="15" t="str">
        <f t="shared" si="121"/>
        <v/>
      </c>
      <c r="O87" s="15" t="str">
        <f t="shared" si="121"/>
        <v/>
      </c>
      <c r="P87" s="15" t="str">
        <f t="shared" si="121"/>
        <v/>
      </c>
      <c r="Q87" s="15" t="str">
        <f t="shared" si="121"/>
        <v/>
      </c>
      <c r="R87" s="15" t="str">
        <f t="shared" si="121"/>
        <v/>
      </c>
      <c r="S87" s="15" t="str">
        <f t="shared" si="121"/>
        <v/>
      </c>
      <c r="T87" s="15" t="str">
        <f t="shared" si="121"/>
        <v/>
      </c>
      <c r="U87" s="15" t="str">
        <f t="shared" si="121"/>
        <v/>
      </c>
      <c r="V87" s="11" t="str">
        <f t="shared" si="8"/>
        <v/>
      </c>
      <c r="W87" s="11" t="str">
        <f t="shared" si="9"/>
        <v/>
      </c>
    </row>
    <row r="88">
      <c r="C88" s="10"/>
      <c r="D88" s="10"/>
      <c r="E88" s="10"/>
      <c r="G88" s="11" t="str">
        <f t="shared" si="3"/>
        <v/>
      </c>
      <c r="H88" s="12" t="str">
        <f t="shared" si="4"/>
        <v/>
      </c>
      <c r="I88" s="12" t="str">
        <f t="shared" si="5"/>
        <v/>
      </c>
      <c r="J88" s="15" t="str">
        <f t="shared" ref="J88:U88" si="122">IF(OR($G88="",$E88=""),"",IF(MOD(MATCH(J$1,$J$1:$U$1,0)-MATCH($E88,$J$1:$U$1,0),$G88)=0,"Due",""))</f>
        <v/>
      </c>
      <c r="K88" s="15" t="str">
        <f t="shared" si="122"/>
        <v/>
      </c>
      <c r="L88" s="15" t="str">
        <f t="shared" si="122"/>
        <v/>
      </c>
      <c r="M88" s="15" t="str">
        <f t="shared" si="122"/>
        <v/>
      </c>
      <c r="N88" s="15" t="str">
        <f t="shared" si="122"/>
        <v/>
      </c>
      <c r="O88" s="15" t="str">
        <f t="shared" si="122"/>
        <v/>
      </c>
      <c r="P88" s="15" t="str">
        <f t="shared" si="122"/>
        <v/>
      </c>
      <c r="Q88" s="15" t="str">
        <f t="shared" si="122"/>
        <v/>
      </c>
      <c r="R88" s="15" t="str">
        <f t="shared" si="122"/>
        <v/>
      </c>
      <c r="S88" s="15" t="str">
        <f t="shared" si="122"/>
        <v/>
      </c>
      <c r="T88" s="15" t="str">
        <f t="shared" si="122"/>
        <v/>
      </c>
      <c r="U88" s="15" t="str">
        <f t="shared" si="122"/>
        <v/>
      </c>
      <c r="V88" s="11" t="str">
        <f t="shared" si="8"/>
        <v/>
      </c>
      <c r="W88" s="11" t="str">
        <f t="shared" si="9"/>
        <v/>
      </c>
    </row>
    <row r="89">
      <c r="C89" s="10"/>
      <c r="D89" s="10"/>
      <c r="E89" s="10"/>
      <c r="G89" s="11" t="str">
        <f t="shared" si="3"/>
        <v/>
      </c>
      <c r="H89" s="12" t="str">
        <f t="shared" si="4"/>
        <v/>
      </c>
      <c r="I89" s="12" t="str">
        <f t="shared" si="5"/>
        <v/>
      </c>
      <c r="J89" s="15" t="str">
        <f t="shared" ref="J89:U89" si="123">IF(OR($G89="",$E89=""),"",IF(MOD(MATCH(J$1,$J$1:$U$1,0)-MATCH($E89,$J$1:$U$1,0),$G89)=0,"Due",""))</f>
        <v/>
      </c>
      <c r="K89" s="15" t="str">
        <f t="shared" si="123"/>
        <v/>
      </c>
      <c r="L89" s="15" t="str">
        <f t="shared" si="123"/>
        <v/>
      </c>
      <c r="M89" s="15" t="str">
        <f t="shared" si="123"/>
        <v/>
      </c>
      <c r="N89" s="15" t="str">
        <f t="shared" si="123"/>
        <v/>
      </c>
      <c r="O89" s="15" t="str">
        <f t="shared" si="123"/>
        <v/>
      </c>
      <c r="P89" s="15" t="str">
        <f t="shared" si="123"/>
        <v/>
      </c>
      <c r="Q89" s="15" t="str">
        <f t="shared" si="123"/>
        <v/>
      </c>
      <c r="R89" s="15" t="str">
        <f t="shared" si="123"/>
        <v/>
      </c>
      <c r="S89" s="15" t="str">
        <f t="shared" si="123"/>
        <v/>
      </c>
      <c r="T89" s="15" t="str">
        <f t="shared" si="123"/>
        <v/>
      </c>
      <c r="U89" s="15" t="str">
        <f t="shared" si="123"/>
        <v/>
      </c>
      <c r="V89" s="11" t="str">
        <f t="shared" si="8"/>
        <v/>
      </c>
      <c r="W89" s="11" t="str">
        <f t="shared" si="9"/>
        <v/>
      </c>
    </row>
    <row r="90">
      <c r="C90" s="10"/>
      <c r="D90" s="10"/>
      <c r="E90" s="10"/>
      <c r="G90" s="11" t="str">
        <f t="shared" si="3"/>
        <v/>
      </c>
      <c r="H90" s="12" t="str">
        <f t="shared" si="4"/>
        <v/>
      </c>
      <c r="I90" s="12" t="str">
        <f t="shared" si="5"/>
        <v/>
      </c>
      <c r="J90" s="15" t="str">
        <f t="shared" ref="J90:U90" si="124">IF(OR($G90="",$E90=""),"",IF(MOD(MATCH(J$1,$J$1:$U$1,0)-MATCH($E90,$J$1:$U$1,0),$G90)=0,"Due",""))</f>
        <v/>
      </c>
      <c r="K90" s="15" t="str">
        <f t="shared" si="124"/>
        <v/>
      </c>
      <c r="L90" s="15" t="str">
        <f t="shared" si="124"/>
        <v/>
      </c>
      <c r="M90" s="15" t="str">
        <f t="shared" si="124"/>
        <v/>
      </c>
      <c r="N90" s="15" t="str">
        <f t="shared" si="124"/>
        <v/>
      </c>
      <c r="O90" s="15" t="str">
        <f t="shared" si="124"/>
        <v/>
      </c>
      <c r="P90" s="15" t="str">
        <f t="shared" si="124"/>
        <v/>
      </c>
      <c r="Q90" s="15" t="str">
        <f t="shared" si="124"/>
        <v/>
      </c>
      <c r="R90" s="15" t="str">
        <f t="shared" si="124"/>
        <v/>
      </c>
      <c r="S90" s="15" t="str">
        <f t="shared" si="124"/>
        <v/>
      </c>
      <c r="T90" s="15" t="str">
        <f t="shared" si="124"/>
        <v/>
      </c>
      <c r="U90" s="15" t="str">
        <f t="shared" si="124"/>
        <v/>
      </c>
      <c r="V90" s="11" t="str">
        <f t="shared" si="8"/>
        <v/>
      </c>
      <c r="W90" s="11" t="str">
        <f t="shared" si="9"/>
        <v/>
      </c>
    </row>
    <row r="91">
      <c r="C91" s="10"/>
      <c r="D91" s="10"/>
      <c r="E91" s="10"/>
      <c r="G91" s="11" t="str">
        <f t="shared" si="3"/>
        <v/>
      </c>
      <c r="H91" s="12" t="str">
        <f t="shared" si="4"/>
        <v/>
      </c>
      <c r="I91" s="12" t="str">
        <f t="shared" si="5"/>
        <v/>
      </c>
      <c r="J91" s="15" t="str">
        <f t="shared" ref="J91:U91" si="125">IF(OR($G91="",$E91=""),"",IF(MOD(MATCH(J$1,$J$1:$U$1,0)-MATCH($E91,$J$1:$U$1,0),$G91)=0,"Due",""))</f>
        <v/>
      </c>
      <c r="K91" s="15" t="str">
        <f t="shared" si="125"/>
        <v/>
      </c>
      <c r="L91" s="15" t="str">
        <f t="shared" si="125"/>
        <v/>
      </c>
      <c r="M91" s="15" t="str">
        <f t="shared" si="125"/>
        <v/>
      </c>
      <c r="N91" s="15" t="str">
        <f t="shared" si="125"/>
        <v/>
      </c>
      <c r="O91" s="15" t="str">
        <f t="shared" si="125"/>
        <v/>
      </c>
      <c r="P91" s="15" t="str">
        <f t="shared" si="125"/>
        <v/>
      </c>
      <c r="Q91" s="15" t="str">
        <f t="shared" si="125"/>
        <v/>
      </c>
      <c r="R91" s="15" t="str">
        <f t="shared" si="125"/>
        <v/>
      </c>
      <c r="S91" s="15" t="str">
        <f t="shared" si="125"/>
        <v/>
      </c>
      <c r="T91" s="15" t="str">
        <f t="shared" si="125"/>
        <v/>
      </c>
      <c r="U91" s="15" t="str">
        <f t="shared" si="125"/>
        <v/>
      </c>
      <c r="V91" s="11" t="str">
        <f t="shared" si="8"/>
        <v/>
      </c>
      <c r="W91" s="11" t="str">
        <f t="shared" si="9"/>
        <v/>
      </c>
    </row>
    <row r="92">
      <c r="C92" s="10"/>
      <c r="D92" s="10"/>
      <c r="E92" s="10"/>
      <c r="G92" s="11" t="str">
        <f t="shared" si="3"/>
        <v/>
      </c>
      <c r="H92" s="12" t="str">
        <f t="shared" si="4"/>
        <v/>
      </c>
      <c r="I92" s="12" t="str">
        <f t="shared" si="5"/>
        <v/>
      </c>
      <c r="J92" s="15" t="str">
        <f t="shared" ref="J92:U92" si="126">IF(OR($G92="",$E92=""),"",IF(MOD(MATCH(J$1,$J$1:$U$1,0)-MATCH($E92,$J$1:$U$1,0),$G92)=0,"Due",""))</f>
        <v/>
      </c>
      <c r="K92" s="15" t="str">
        <f t="shared" si="126"/>
        <v/>
      </c>
      <c r="L92" s="15" t="str">
        <f t="shared" si="126"/>
        <v/>
      </c>
      <c r="M92" s="15" t="str">
        <f t="shared" si="126"/>
        <v/>
      </c>
      <c r="N92" s="15" t="str">
        <f t="shared" si="126"/>
        <v/>
      </c>
      <c r="O92" s="15" t="str">
        <f t="shared" si="126"/>
        <v/>
      </c>
      <c r="P92" s="15" t="str">
        <f t="shared" si="126"/>
        <v/>
      </c>
      <c r="Q92" s="15" t="str">
        <f t="shared" si="126"/>
        <v/>
      </c>
      <c r="R92" s="15" t="str">
        <f t="shared" si="126"/>
        <v/>
      </c>
      <c r="S92" s="15" t="str">
        <f t="shared" si="126"/>
        <v/>
      </c>
      <c r="T92" s="15" t="str">
        <f t="shared" si="126"/>
        <v/>
      </c>
      <c r="U92" s="15" t="str">
        <f t="shared" si="126"/>
        <v/>
      </c>
      <c r="V92" s="11" t="str">
        <f t="shared" si="8"/>
        <v/>
      </c>
      <c r="W92" s="11" t="str">
        <f t="shared" si="9"/>
        <v/>
      </c>
    </row>
    <row r="93">
      <c r="C93" s="10"/>
      <c r="D93" s="10"/>
      <c r="E93" s="10"/>
      <c r="G93" s="11" t="str">
        <f t="shared" si="3"/>
        <v/>
      </c>
      <c r="H93" s="12" t="str">
        <f t="shared" si="4"/>
        <v/>
      </c>
      <c r="I93" s="12" t="str">
        <f t="shared" si="5"/>
        <v/>
      </c>
      <c r="J93" s="15" t="str">
        <f t="shared" ref="J93:U93" si="127">IF(OR($G93="",$E93=""),"",IF(MOD(MATCH(J$1,$J$1:$U$1,0)-MATCH($E93,$J$1:$U$1,0),$G93)=0,"Due",""))</f>
        <v/>
      </c>
      <c r="K93" s="15" t="str">
        <f t="shared" si="127"/>
        <v/>
      </c>
      <c r="L93" s="15" t="str">
        <f t="shared" si="127"/>
        <v/>
      </c>
      <c r="M93" s="15" t="str">
        <f t="shared" si="127"/>
        <v/>
      </c>
      <c r="N93" s="15" t="str">
        <f t="shared" si="127"/>
        <v/>
      </c>
      <c r="O93" s="15" t="str">
        <f t="shared" si="127"/>
        <v/>
      </c>
      <c r="P93" s="15" t="str">
        <f t="shared" si="127"/>
        <v/>
      </c>
      <c r="Q93" s="15" t="str">
        <f t="shared" si="127"/>
        <v/>
      </c>
      <c r="R93" s="15" t="str">
        <f t="shared" si="127"/>
        <v/>
      </c>
      <c r="S93" s="15" t="str">
        <f t="shared" si="127"/>
        <v/>
      </c>
      <c r="T93" s="15" t="str">
        <f t="shared" si="127"/>
        <v/>
      </c>
      <c r="U93" s="15" t="str">
        <f t="shared" si="127"/>
        <v/>
      </c>
      <c r="V93" s="11" t="str">
        <f t="shared" si="8"/>
        <v/>
      </c>
      <c r="W93" s="11" t="str">
        <f t="shared" si="9"/>
        <v/>
      </c>
    </row>
    <row r="94">
      <c r="C94" s="10"/>
      <c r="D94" s="10"/>
      <c r="E94" s="10"/>
      <c r="G94" s="11" t="str">
        <f t="shared" si="3"/>
        <v/>
      </c>
      <c r="H94" s="12" t="str">
        <f t="shared" si="4"/>
        <v/>
      </c>
      <c r="I94" s="12" t="str">
        <f t="shared" si="5"/>
        <v/>
      </c>
      <c r="J94" s="15" t="str">
        <f t="shared" ref="J94:U94" si="128">IF(OR($G94="",$E94=""),"",IF(MOD(MATCH(J$1,$J$1:$U$1,0)-MATCH($E94,$J$1:$U$1,0),$G94)=0,"Due",""))</f>
        <v/>
      </c>
      <c r="K94" s="15" t="str">
        <f t="shared" si="128"/>
        <v/>
      </c>
      <c r="L94" s="15" t="str">
        <f t="shared" si="128"/>
        <v/>
      </c>
      <c r="M94" s="15" t="str">
        <f t="shared" si="128"/>
        <v/>
      </c>
      <c r="N94" s="15" t="str">
        <f t="shared" si="128"/>
        <v/>
      </c>
      <c r="O94" s="15" t="str">
        <f t="shared" si="128"/>
        <v/>
      </c>
      <c r="P94" s="15" t="str">
        <f t="shared" si="128"/>
        <v/>
      </c>
      <c r="Q94" s="15" t="str">
        <f t="shared" si="128"/>
        <v/>
      </c>
      <c r="R94" s="15" t="str">
        <f t="shared" si="128"/>
        <v/>
      </c>
      <c r="S94" s="15" t="str">
        <f t="shared" si="128"/>
        <v/>
      </c>
      <c r="T94" s="15" t="str">
        <f t="shared" si="128"/>
        <v/>
      </c>
      <c r="U94" s="15" t="str">
        <f t="shared" si="128"/>
        <v/>
      </c>
      <c r="V94" s="11" t="str">
        <f t="shared" si="8"/>
        <v/>
      </c>
      <c r="W94" s="11" t="str">
        <f t="shared" si="9"/>
        <v/>
      </c>
    </row>
    <row r="95">
      <c r="C95" s="10"/>
      <c r="D95" s="10"/>
      <c r="E95" s="10"/>
      <c r="G95" s="11" t="str">
        <f t="shared" si="3"/>
        <v/>
      </c>
      <c r="H95" s="12" t="str">
        <f t="shared" si="4"/>
        <v/>
      </c>
      <c r="I95" s="12" t="str">
        <f t="shared" si="5"/>
        <v/>
      </c>
      <c r="J95" s="15" t="str">
        <f t="shared" ref="J95:U95" si="129">IF(OR($G95="",$E95=""),"",IF(MOD(MATCH(J$1,$J$1:$U$1,0)-MATCH($E95,$J$1:$U$1,0),$G95)=0,"Due",""))</f>
        <v/>
      </c>
      <c r="K95" s="15" t="str">
        <f t="shared" si="129"/>
        <v/>
      </c>
      <c r="L95" s="15" t="str">
        <f t="shared" si="129"/>
        <v/>
      </c>
      <c r="M95" s="15" t="str">
        <f t="shared" si="129"/>
        <v/>
      </c>
      <c r="N95" s="15" t="str">
        <f t="shared" si="129"/>
        <v/>
      </c>
      <c r="O95" s="15" t="str">
        <f t="shared" si="129"/>
        <v/>
      </c>
      <c r="P95" s="15" t="str">
        <f t="shared" si="129"/>
        <v/>
      </c>
      <c r="Q95" s="15" t="str">
        <f t="shared" si="129"/>
        <v/>
      </c>
      <c r="R95" s="15" t="str">
        <f t="shared" si="129"/>
        <v/>
      </c>
      <c r="S95" s="15" t="str">
        <f t="shared" si="129"/>
        <v/>
      </c>
      <c r="T95" s="15" t="str">
        <f t="shared" si="129"/>
        <v/>
      </c>
      <c r="U95" s="15" t="str">
        <f t="shared" si="129"/>
        <v/>
      </c>
      <c r="V95" s="11" t="str">
        <f t="shared" si="8"/>
        <v/>
      </c>
      <c r="W95" s="11" t="str">
        <f t="shared" si="9"/>
        <v/>
      </c>
    </row>
    <row r="96">
      <c r="C96" s="10"/>
      <c r="D96" s="10"/>
      <c r="E96" s="10"/>
      <c r="G96" s="11" t="str">
        <f t="shared" si="3"/>
        <v/>
      </c>
      <c r="H96" s="12" t="str">
        <f t="shared" si="4"/>
        <v/>
      </c>
      <c r="I96" s="12" t="str">
        <f t="shared" si="5"/>
        <v/>
      </c>
      <c r="J96" s="15" t="str">
        <f t="shared" ref="J96:U96" si="130">IF(OR($G96="",$E96=""),"",IF(MOD(MATCH(J$1,$J$1:$U$1,0)-MATCH($E96,$J$1:$U$1,0),$G96)=0,"Due",""))</f>
        <v/>
      </c>
      <c r="K96" s="15" t="str">
        <f t="shared" si="130"/>
        <v/>
      </c>
      <c r="L96" s="15" t="str">
        <f t="shared" si="130"/>
        <v/>
      </c>
      <c r="M96" s="15" t="str">
        <f t="shared" si="130"/>
        <v/>
      </c>
      <c r="N96" s="15" t="str">
        <f t="shared" si="130"/>
        <v/>
      </c>
      <c r="O96" s="15" t="str">
        <f t="shared" si="130"/>
        <v/>
      </c>
      <c r="P96" s="15" t="str">
        <f t="shared" si="130"/>
        <v/>
      </c>
      <c r="Q96" s="15" t="str">
        <f t="shared" si="130"/>
        <v/>
      </c>
      <c r="R96" s="15" t="str">
        <f t="shared" si="130"/>
        <v/>
      </c>
      <c r="S96" s="15" t="str">
        <f t="shared" si="130"/>
        <v/>
      </c>
      <c r="T96" s="15" t="str">
        <f t="shared" si="130"/>
        <v/>
      </c>
      <c r="U96" s="15" t="str">
        <f t="shared" si="130"/>
        <v/>
      </c>
      <c r="V96" s="11" t="str">
        <f t="shared" si="8"/>
        <v/>
      </c>
      <c r="W96" s="11" t="str">
        <f t="shared" si="9"/>
        <v/>
      </c>
    </row>
    <row r="97">
      <c r="C97" s="10"/>
      <c r="D97" s="10"/>
      <c r="E97" s="10"/>
      <c r="G97" s="11" t="str">
        <f t="shared" si="3"/>
        <v/>
      </c>
      <c r="H97" s="12" t="str">
        <f t="shared" si="4"/>
        <v/>
      </c>
      <c r="I97" s="12" t="str">
        <f t="shared" si="5"/>
        <v/>
      </c>
      <c r="J97" s="15" t="str">
        <f t="shared" ref="J97:U97" si="131">IF(OR($G97="",$E97=""),"",IF(MOD(MATCH(J$1,$J$1:$U$1,0)-MATCH($E97,$J$1:$U$1,0),$G97)=0,"Due",""))</f>
        <v/>
      </c>
      <c r="K97" s="15" t="str">
        <f t="shared" si="131"/>
        <v/>
      </c>
      <c r="L97" s="15" t="str">
        <f t="shared" si="131"/>
        <v/>
      </c>
      <c r="M97" s="15" t="str">
        <f t="shared" si="131"/>
        <v/>
      </c>
      <c r="N97" s="15" t="str">
        <f t="shared" si="131"/>
        <v/>
      </c>
      <c r="O97" s="15" t="str">
        <f t="shared" si="131"/>
        <v/>
      </c>
      <c r="P97" s="15" t="str">
        <f t="shared" si="131"/>
        <v/>
      </c>
      <c r="Q97" s="15" t="str">
        <f t="shared" si="131"/>
        <v/>
      </c>
      <c r="R97" s="15" t="str">
        <f t="shared" si="131"/>
        <v/>
      </c>
      <c r="S97" s="15" t="str">
        <f t="shared" si="131"/>
        <v/>
      </c>
      <c r="T97" s="15" t="str">
        <f t="shared" si="131"/>
        <v/>
      </c>
      <c r="U97" s="15" t="str">
        <f t="shared" si="131"/>
        <v/>
      </c>
      <c r="V97" s="11" t="str">
        <f t="shared" si="8"/>
        <v/>
      </c>
      <c r="W97" s="11" t="str">
        <f t="shared" si="9"/>
        <v/>
      </c>
    </row>
    <row r="98">
      <c r="C98" s="10"/>
      <c r="D98" s="10"/>
      <c r="E98" s="10"/>
      <c r="G98" s="11" t="str">
        <f t="shared" si="3"/>
        <v/>
      </c>
      <c r="H98" s="12" t="str">
        <f t="shared" si="4"/>
        <v/>
      </c>
      <c r="I98" s="12" t="str">
        <f t="shared" si="5"/>
        <v/>
      </c>
      <c r="J98" s="15" t="str">
        <f t="shared" ref="J98:U98" si="132">IF(OR($G98="",$E98=""),"",IF(MOD(MATCH(J$1,$J$1:$U$1,0)-MATCH($E98,$J$1:$U$1,0),$G98)=0,"Due",""))</f>
        <v/>
      </c>
      <c r="K98" s="15" t="str">
        <f t="shared" si="132"/>
        <v/>
      </c>
      <c r="L98" s="15" t="str">
        <f t="shared" si="132"/>
        <v/>
      </c>
      <c r="M98" s="15" t="str">
        <f t="shared" si="132"/>
        <v/>
      </c>
      <c r="N98" s="15" t="str">
        <f t="shared" si="132"/>
        <v/>
      </c>
      <c r="O98" s="15" t="str">
        <f t="shared" si="132"/>
        <v/>
      </c>
      <c r="P98" s="15" t="str">
        <f t="shared" si="132"/>
        <v/>
      </c>
      <c r="Q98" s="15" t="str">
        <f t="shared" si="132"/>
        <v/>
      </c>
      <c r="R98" s="15" t="str">
        <f t="shared" si="132"/>
        <v/>
      </c>
      <c r="S98" s="15" t="str">
        <f t="shared" si="132"/>
        <v/>
      </c>
      <c r="T98" s="15" t="str">
        <f t="shared" si="132"/>
        <v/>
      </c>
      <c r="U98" s="15" t="str">
        <f t="shared" si="132"/>
        <v/>
      </c>
      <c r="V98" s="11" t="str">
        <f t="shared" si="8"/>
        <v/>
      </c>
      <c r="W98" s="11" t="str">
        <f t="shared" si="9"/>
        <v/>
      </c>
    </row>
    <row r="99">
      <c r="C99" s="10"/>
      <c r="D99" s="10"/>
      <c r="E99" s="10"/>
      <c r="G99" s="11" t="str">
        <f t="shared" si="3"/>
        <v/>
      </c>
      <c r="H99" s="12" t="str">
        <f t="shared" si="4"/>
        <v/>
      </c>
      <c r="I99" s="12" t="str">
        <f t="shared" si="5"/>
        <v/>
      </c>
      <c r="J99" s="15" t="str">
        <f t="shared" ref="J99:U99" si="133">IF(OR($G99="",$E99=""),"",IF(MOD(MATCH(J$1,$J$1:$U$1,0)-MATCH($E99,$J$1:$U$1,0),$G99)=0,"Due",""))</f>
        <v/>
      </c>
      <c r="K99" s="15" t="str">
        <f t="shared" si="133"/>
        <v/>
      </c>
      <c r="L99" s="15" t="str">
        <f t="shared" si="133"/>
        <v/>
      </c>
      <c r="M99" s="15" t="str">
        <f t="shared" si="133"/>
        <v/>
      </c>
      <c r="N99" s="15" t="str">
        <f t="shared" si="133"/>
        <v/>
      </c>
      <c r="O99" s="15" t="str">
        <f t="shared" si="133"/>
        <v/>
      </c>
      <c r="P99" s="15" t="str">
        <f t="shared" si="133"/>
        <v/>
      </c>
      <c r="Q99" s="15" t="str">
        <f t="shared" si="133"/>
        <v/>
      </c>
      <c r="R99" s="15" t="str">
        <f t="shared" si="133"/>
        <v/>
      </c>
      <c r="S99" s="15" t="str">
        <f t="shared" si="133"/>
        <v/>
      </c>
      <c r="T99" s="15" t="str">
        <f t="shared" si="133"/>
        <v/>
      </c>
      <c r="U99" s="15" t="str">
        <f t="shared" si="133"/>
        <v/>
      </c>
      <c r="V99" s="11" t="str">
        <f t="shared" si="8"/>
        <v/>
      </c>
      <c r="W99" s="11" t="str">
        <f t="shared" si="9"/>
        <v/>
      </c>
    </row>
    <row r="100">
      <c r="C100" s="10"/>
      <c r="D100" s="10"/>
      <c r="E100" s="10"/>
      <c r="G100" s="11" t="str">
        <f t="shared" si="3"/>
        <v/>
      </c>
      <c r="H100" s="12" t="str">
        <f t="shared" si="4"/>
        <v/>
      </c>
      <c r="I100" s="12" t="str">
        <f t="shared" si="5"/>
        <v/>
      </c>
      <c r="J100" s="15" t="str">
        <f t="shared" ref="J100:U100" si="134">IF(OR($G100="",$E100=""),"",IF(MOD(MATCH(J$1,$J$1:$U$1,0)-MATCH($E100,$J$1:$U$1,0),$G100)=0,"Due",""))</f>
        <v/>
      </c>
      <c r="K100" s="15" t="str">
        <f t="shared" si="134"/>
        <v/>
      </c>
      <c r="L100" s="15" t="str">
        <f t="shared" si="134"/>
        <v/>
      </c>
      <c r="M100" s="15" t="str">
        <f t="shared" si="134"/>
        <v/>
      </c>
      <c r="N100" s="15" t="str">
        <f t="shared" si="134"/>
        <v/>
      </c>
      <c r="O100" s="15" t="str">
        <f t="shared" si="134"/>
        <v/>
      </c>
      <c r="P100" s="15" t="str">
        <f t="shared" si="134"/>
        <v/>
      </c>
      <c r="Q100" s="15" t="str">
        <f t="shared" si="134"/>
        <v/>
      </c>
      <c r="R100" s="15" t="str">
        <f t="shared" si="134"/>
        <v/>
      </c>
      <c r="S100" s="15" t="str">
        <f t="shared" si="134"/>
        <v/>
      </c>
      <c r="T100" s="15" t="str">
        <f t="shared" si="134"/>
        <v/>
      </c>
      <c r="U100" s="15" t="str">
        <f t="shared" si="134"/>
        <v/>
      </c>
      <c r="V100" s="11" t="str">
        <f t="shared" si="8"/>
        <v/>
      </c>
      <c r="W100" s="11" t="str">
        <f t="shared" si="9"/>
        <v/>
      </c>
    </row>
    <row r="101">
      <c r="C101" s="10"/>
      <c r="D101" s="10"/>
      <c r="E101" s="10"/>
      <c r="G101" s="11" t="str">
        <f t="shared" si="3"/>
        <v/>
      </c>
      <c r="H101" s="12" t="str">
        <f t="shared" si="4"/>
        <v/>
      </c>
      <c r="I101" s="12" t="str">
        <f t="shared" si="5"/>
        <v/>
      </c>
      <c r="J101" s="15" t="str">
        <f t="shared" ref="J101:U101" si="135">IF(OR($G101="",$E101=""),"",IF(MOD(MATCH(J$1,$J$1:$U$1,0)-MATCH($E101,$J$1:$U$1,0),$G101)=0,"Due",""))</f>
        <v/>
      </c>
      <c r="K101" s="15" t="str">
        <f t="shared" si="135"/>
        <v/>
      </c>
      <c r="L101" s="15" t="str">
        <f t="shared" si="135"/>
        <v/>
      </c>
      <c r="M101" s="15" t="str">
        <f t="shared" si="135"/>
        <v/>
      </c>
      <c r="N101" s="15" t="str">
        <f t="shared" si="135"/>
        <v/>
      </c>
      <c r="O101" s="15" t="str">
        <f t="shared" si="135"/>
        <v/>
      </c>
      <c r="P101" s="15" t="str">
        <f t="shared" si="135"/>
        <v/>
      </c>
      <c r="Q101" s="15" t="str">
        <f t="shared" si="135"/>
        <v/>
      </c>
      <c r="R101" s="15" t="str">
        <f t="shared" si="135"/>
        <v/>
      </c>
      <c r="S101" s="15" t="str">
        <f t="shared" si="135"/>
        <v/>
      </c>
      <c r="T101" s="15" t="str">
        <f t="shared" si="135"/>
        <v/>
      </c>
      <c r="U101" s="15" t="str">
        <f t="shared" si="135"/>
        <v/>
      </c>
      <c r="V101" s="11" t="str">
        <f t="shared" si="8"/>
        <v/>
      </c>
      <c r="W101" s="11" t="str">
        <f t="shared" si="9"/>
        <v/>
      </c>
    </row>
    <row r="102">
      <c r="C102" s="10"/>
      <c r="D102" s="10"/>
      <c r="E102" s="10"/>
      <c r="G102" s="11" t="str">
        <f t="shared" si="3"/>
        <v/>
      </c>
      <c r="H102" s="12" t="str">
        <f t="shared" si="4"/>
        <v/>
      </c>
      <c r="I102" s="12" t="str">
        <f t="shared" si="5"/>
        <v/>
      </c>
      <c r="J102" s="15" t="str">
        <f t="shared" ref="J102:U102" si="136">IF(OR($G102="",$E102=""),"",IF(MOD(MATCH(J$1,$J$1:$U$1,0)-MATCH($E102,$J$1:$U$1,0),$G102)=0,"Due",""))</f>
        <v/>
      </c>
      <c r="K102" s="15" t="str">
        <f t="shared" si="136"/>
        <v/>
      </c>
      <c r="L102" s="15" t="str">
        <f t="shared" si="136"/>
        <v/>
      </c>
      <c r="M102" s="15" t="str">
        <f t="shared" si="136"/>
        <v/>
      </c>
      <c r="N102" s="15" t="str">
        <f t="shared" si="136"/>
        <v/>
      </c>
      <c r="O102" s="15" t="str">
        <f t="shared" si="136"/>
        <v/>
      </c>
      <c r="P102" s="15" t="str">
        <f t="shared" si="136"/>
        <v/>
      </c>
      <c r="Q102" s="15" t="str">
        <f t="shared" si="136"/>
        <v/>
      </c>
      <c r="R102" s="15" t="str">
        <f t="shared" si="136"/>
        <v/>
      </c>
      <c r="S102" s="15" t="str">
        <f t="shared" si="136"/>
        <v/>
      </c>
      <c r="T102" s="15" t="str">
        <f t="shared" si="136"/>
        <v/>
      </c>
      <c r="U102" s="15" t="str">
        <f t="shared" si="136"/>
        <v/>
      </c>
      <c r="V102" s="11" t="str">
        <f t="shared" si="8"/>
        <v/>
      </c>
      <c r="W102" s="11" t="str">
        <f t="shared" si="9"/>
        <v/>
      </c>
    </row>
    <row r="103">
      <c r="C103" s="10"/>
      <c r="D103" s="10"/>
      <c r="E103" s="10"/>
      <c r="G103" s="11" t="str">
        <f t="shared" si="3"/>
        <v/>
      </c>
      <c r="H103" s="12" t="str">
        <f t="shared" si="4"/>
        <v/>
      </c>
      <c r="I103" s="12" t="str">
        <f t="shared" si="5"/>
        <v/>
      </c>
      <c r="J103" s="15" t="str">
        <f t="shared" ref="J103:U103" si="137">IF(OR($G103="",$E103=""),"",IF(MOD(MATCH(J$1,$J$1:$U$1,0)-MATCH($E103,$J$1:$U$1,0),$G103)=0,"Due",""))</f>
        <v/>
      </c>
      <c r="K103" s="15" t="str">
        <f t="shared" si="137"/>
        <v/>
      </c>
      <c r="L103" s="15" t="str">
        <f t="shared" si="137"/>
        <v/>
      </c>
      <c r="M103" s="15" t="str">
        <f t="shared" si="137"/>
        <v/>
      </c>
      <c r="N103" s="15" t="str">
        <f t="shared" si="137"/>
        <v/>
      </c>
      <c r="O103" s="15" t="str">
        <f t="shared" si="137"/>
        <v/>
      </c>
      <c r="P103" s="15" t="str">
        <f t="shared" si="137"/>
        <v/>
      </c>
      <c r="Q103" s="15" t="str">
        <f t="shared" si="137"/>
        <v/>
      </c>
      <c r="R103" s="15" t="str">
        <f t="shared" si="137"/>
        <v/>
      </c>
      <c r="S103" s="15" t="str">
        <f t="shared" si="137"/>
        <v/>
      </c>
      <c r="T103" s="15" t="str">
        <f t="shared" si="137"/>
        <v/>
      </c>
      <c r="U103" s="15" t="str">
        <f t="shared" si="137"/>
        <v/>
      </c>
      <c r="V103" s="11" t="str">
        <f t="shared" si="8"/>
        <v/>
      </c>
      <c r="W103" s="11" t="str">
        <f t="shared" si="9"/>
        <v/>
      </c>
    </row>
    <row r="104">
      <c r="C104" s="10"/>
      <c r="D104" s="10"/>
      <c r="E104" s="10"/>
      <c r="G104" s="11" t="str">
        <f t="shared" si="3"/>
        <v/>
      </c>
      <c r="H104" s="12" t="str">
        <f t="shared" si="4"/>
        <v/>
      </c>
      <c r="I104" s="12" t="str">
        <f t="shared" si="5"/>
        <v/>
      </c>
      <c r="J104" s="15" t="str">
        <f t="shared" ref="J104:U104" si="138">IF(OR($G104="",$E104=""),"",IF(MOD(MATCH(J$1,$J$1:$U$1,0)-MATCH($E104,$J$1:$U$1,0),$G104)=0,"Due",""))</f>
        <v/>
      </c>
      <c r="K104" s="15" t="str">
        <f t="shared" si="138"/>
        <v/>
      </c>
      <c r="L104" s="15" t="str">
        <f t="shared" si="138"/>
        <v/>
      </c>
      <c r="M104" s="15" t="str">
        <f t="shared" si="138"/>
        <v/>
      </c>
      <c r="N104" s="15" t="str">
        <f t="shared" si="138"/>
        <v/>
      </c>
      <c r="O104" s="15" t="str">
        <f t="shared" si="138"/>
        <v/>
      </c>
      <c r="P104" s="15" t="str">
        <f t="shared" si="138"/>
        <v/>
      </c>
      <c r="Q104" s="15" t="str">
        <f t="shared" si="138"/>
        <v/>
      </c>
      <c r="R104" s="15" t="str">
        <f t="shared" si="138"/>
        <v/>
      </c>
      <c r="S104" s="15" t="str">
        <f t="shared" si="138"/>
        <v/>
      </c>
      <c r="T104" s="15" t="str">
        <f t="shared" si="138"/>
        <v/>
      </c>
      <c r="U104" s="15" t="str">
        <f t="shared" si="138"/>
        <v/>
      </c>
      <c r="V104" s="11" t="str">
        <f t="shared" si="8"/>
        <v/>
      </c>
      <c r="W104" s="11" t="str">
        <f t="shared" si="9"/>
        <v/>
      </c>
    </row>
    <row r="105">
      <c r="C105" s="10"/>
      <c r="D105" s="10"/>
      <c r="E105" s="10"/>
      <c r="G105" s="11" t="str">
        <f t="shared" si="3"/>
        <v/>
      </c>
      <c r="H105" s="12" t="str">
        <f t="shared" si="4"/>
        <v/>
      </c>
      <c r="I105" s="12" t="str">
        <f t="shared" si="5"/>
        <v/>
      </c>
      <c r="J105" s="15" t="str">
        <f t="shared" ref="J105:U105" si="139">IF(OR($G105="",$E105=""),"",IF(MOD(MATCH(J$1,$J$1:$U$1,0)-MATCH($E105,$J$1:$U$1,0),$G105)=0,"Due",""))</f>
        <v/>
      </c>
      <c r="K105" s="15" t="str">
        <f t="shared" si="139"/>
        <v/>
      </c>
      <c r="L105" s="15" t="str">
        <f t="shared" si="139"/>
        <v/>
      </c>
      <c r="M105" s="15" t="str">
        <f t="shared" si="139"/>
        <v/>
      </c>
      <c r="N105" s="15" t="str">
        <f t="shared" si="139"/>
        <v/>
      </c>
      <c r="O105" s="15" t="str">
        <f t="shared" si="139"/>
        <v/>
      </c>
      <c r="P105" s="15" t="str">
        <f t="shared" si="139"/>
        <v/>
      </c>
      <c r="Q105" s="15" t="str">
        <f t="shared" si="139"/>
        <v/>
      </c>
      <c r="R105" s="15" t="str">
        <f t="shared" si="139"/>
        <v/>
      </c>
      <c r="S105" s="15" t="str">
        <f t="shared" si="139"/>
        <v/>
      </c>
      <c r="T105" s="15" t="str">
        <f t="shared" si="139"/>
        <v/>
      </c>
      <c r="U105" s="15" t="str">
        <f t="shared" si="139"/>
        <v/>
      </c>
      <c r="V105" s="11" t="str">
        <f t="shared" si="8"/>
        <v/>
      </c>
      <c r="W105" s="11" t="str">
        <f t="shared" si="9"/>
        <v/>
      </c>
    </row>
    <row r="106">
      <c r="C106" s="10"/>
      <c r="D106" s="10"/>
      <c r="E106" s="10"/>
      <c r="G106" s="11" t="str">
        <f t="shared" si="3"/>
        <v/>
      </c>
      <c r="H106" s="12" t="str">
        <f t="shared" si="4"/>
        <v/>
      </c>
      <c r="I106" s="12" t="str">
        <f t="shared" si="5"/>
        <v/>
      </c>
      <c r="J106" s="15" t="str">
        <f t="shared" ref="J106:U106" si="140">IF(OR($G106="",$E106=""),"",IF(MOD(MATCH(J$1,$J$1:$U$1,0)-MATCH($E106,$J$1:$U$1,0),$G106)=0,"Due",""))</f>
        <v/>
      </c>
      <c r="K106" s="15" t="str">
        <f t="shared" si="140"/>
        <v/>
      </c>
      <c r="L106" s="15" t="str">
        <f t="shared" si="140"/>
        <v/>
      </c>
      <c r="M106" s="15" t="str">
        <f t="shared" si="140"/>
        <v/>
      </c>
      <c r="N106" s="15" t="str">
        <f t="shared" si="140"/>
        <v/>
      </c>
      <c r="O106" s="15" t="str">
        <f t="shared" si="140"/>
        <v/>
      </c>
      <c r="P106" s="15" t="str">
        <f t="shared" si="140"/>
        <v/>
      </c>
      <c r="Q106" s="15" t="str">
        <f t="shared" si="140"/>
        <v/>
      </c>
      <c r="R106" s="15" t="str">
        <f t="shared" si="140"/>
        <v/>
      </c>
      <c r="S106" s="15" t="str">
        <f t="shared" si="140"/>
        <v/>
      </c>
      <c r="T106" s="15" t="str">
        <f t="shared" si="140"/>
        <v/>
      </c>
      <c r="U106" s="15" t="str">
        <f t="shared" si="140"/>
        <v/>
      </c>
      <c r="V106" s="11" t="str">
        <f t="shared" si="8"/>
        <v/>
      </c>
      <c r="W106" s="11" t="str">
        <f t="shared" si="9"/>
        <v/>
      </c>
    </row>
    <row r="107">
      <c r="C107" s="10"/>
      <c r="D107" s="10"/>
      <c r="E107" s="10"/>
      <c r="G107" s="11" t="str">
        <f t="shared" si="3"/>
        <v/>
      </c>
      <c r="H107" s="12" t="str">
        <f t="shared" si="4"/>
        <v/>
      </c>
      <c r="I107" s="12" t="str">
        <f t="shared" si="5"/>
        <v/>
      </c>
      <c r="J107" s="15" t="str">
        <f t="shared" ref="J107:U107" si="141">IF(OR($G107="",$E107=""),"",IF(MOD(MATCH(J$1,$J$1:$U$1,0)-MATCH($E107,$J$1:$U$1,0),$G107)=0,"Due",""))</f>
        <v/>
      </c>
      <c r="K107" s="15" t="str">
        <f t="shared" si="141"/>
        <v/>
      </c>
      <c r="L107" s="15" t="str">
        <f t="shared" si="141"/>
        <v/>
      </c>
      <c r="M107" s="15" t="str">
        <f t="shared" si="141"/>
        <v/>
      </c>
      <c r="N107" s="15" t="str">
        <f t="shared" si="141"/>
        <v/>
      </c>
      <c r="O107" s="15" t="str">
        <f t="shared" si="141"/>
        <v/>
      </c>
      <c r="P107" s="15" t="str">
        <f t="shared" si="141"/>
        <v/>
      </c>
      <c r="Q107" s="15" t="str">
        <f t="shared" si="141"/>
        <v/>
      </c>
      <c r="R107" s="15" t="str">
        <f t="shared" si="141"/>
        <v/>
      </c>
      <c r="S107" s="15" t="str">
        <f t="shared" si="141"/>
        <v/>
      </c>
      <c r="T107" s="15" t="str">
        <f t="shared" si="141"/>
        <v/>
      </c>
      <c r="U107" s="15" t="str">
        <f t="shared" si="141"/>
        <v/>
      </c>
      <c r="V107" s="11" t="str">
        <f t="shared" si="8"/>
        <v/>
      </c>
      <c r="W107" s="11" t="str">
        <f t="shared" si="9"/>
        <v/>
      </c>
    </row>
    <row r="108">
      <c r="C108" s="10"/>
      <c r="D108" s="10"/>
      <c r="E108" s="10"/>
      <c r="G108" s="11" t="str">
        <f t="shared" si="3"/>
        <v/>
      </c>
      <c r="H108" s="12" t="str">
        <f t="shared" si="4"/>
        <v/>
      </c>
      <c r="I108" s="12" t="str">
        <f t="shared" si="5"/>
        <v/>
      </c>
      <c r="J108" s="15" t="str">
        <f t="shared" ref="J108:U108" si="142">IF(OR($G108="",$E108=""),"",IF(MOD(MATCH(J$1,$J$1:$U$1,0)-MATCH($E108,$J$1:$U$1,0),$G108)=0,"Due",""))</f>
        <v/>
      </c>
      <c r="K108" s="15" t="str">
        <f t="shared" si="142"/>
        <v/>
      </c>
      <c r="L108" s="15" t="str">
        <f t="shared" si="142"/>
        <v/>
      </c>
      <c r="M108" s="15" t="str">
        <f t="shared" si="142"/>
        <v/>
      </c>
      <c r="N108" s="15" t="str">
        <f t="shared" si="142"/>
        <v/>
      </c>
      <c r="O108" s="15" t="str">
        <f t="shared" si="142"/>
        <v/>
      </c>
      <c r="P108" s="15" t="str">
        <f t="shared" si="142"/>
        <v/>
      </c>
      <c r="Q108" s="15" t="str">
        <f t="shared" si="142"/>
        <v/>
      </c>
      <c r="R108" s="15" t="str">
        <f t="shared" si="142"/>
        <v/>
      </c>
      <c r="S108" s="15" t="str">
        <f t="shared" si="142"/>
        <v/>
      </c>
      <c r="T108" s="15" t="str">
        <f t="shared" si="142"/>
        <v/>
      </c>
      <c r="U108" s="15" t="str">
        <f t="shared" si="142"/>
        <v/>
      </c>
      <c r="V108" s="11" t="str">
        <f t="shared" si="8"/>
        <v/>
      </c>
      <c r="W108" s="11" t="str">
        <f t="shared" si="9"/>
        <v/>
      </c>
    </row>
    <row r="109">
      <c r="C109" s="10"/>
      <c r="D109" s="10"/>
      <c r="E109" s="10"/>
      <c r="G109" s="11" t="str">
        <f t="shared" si="3"/>
        <v/>
      </c>
      <c r="H109" s="12" t="str">
        <f t="shared" si="4"/>
        <v/>
      </c>
      <c r="I109" s="12" t="str">
        <f t="shared" si="5"/>
        <v/>
      </c>
      <c r="J109" s="15" t="str">
        <f t="shared" ref="J109:U109" si="143">IF(OR($G109="",$E109=""),"",IF(MOD(MATCH(J$1,$J$1:$U$1,0)-MATCH($E109,$J$1:$U$1,0),$G109)=0,"Due",""))</f>
        <v/>
      </c>
      <c r="K109" s="15" t="str">
        <f t="shared" si="143"/>
        <v/>
      </c>
      <c r="L109" s="15" t="str">
        <f t="shared" si="143"/>
        <v/>
      </c>
      <c r="M109" s="15" t="str">
        <f t="shared" si="143"/>
        <v/>
      </c>
      <c r="N109" s="15" t="str">
        <f t="shared" si="143"/>
        <v/>
      </c>
      <c r="O109" s="15" t="str">
        <f t="shared" si="143"/>
        <v/>
      </c>
      <c r="P109" s="15" t="str">
        <f t="shared" si="143"/>
        <v/>
      </c>
      <c r="Q109" s="15" t="str">
        <f t="shared" si="143"/>
        <v/>
      </c>
      <c r="R109" s="15" t="str">
        <f t="shared" si="143"/>
        <v/>
      </c>
      <c r="S109" s="15" t="str">
        <f t="shared" si="143"/>
        <v/>
      </c>
      <c r="T109" s="15" t="str">
        <f t="shared" si="143"/>
        <v/>
      </c>
      <c r="U109" s="15" t="str">
        <f t="shared" si="143"/>
        <v/>
      </c>
      <c r="V109" s="11" t="str">
        <f t="shared" si="8"/>
        <v/>
      </c>
      <c r="W109" s="11" t="str">
        <f t="shared" si="9"/>
        <v/>
      </c>
    </row>
    <row r="110">
      <c r="C110" s="10"/>
      <c r="D110" s="10"/>
      <c r="E110" s="10"/>
      <c r="G110" s="11" t="str">
        <f t="shared" si="3"/>
        <v/>
      </c>
      <c r="H110" s="12" t="str">
        <f t="shared" si="4"/>
        <v/>
      </c>
      <c r="I110" s="12" t="str">
        <f t="shared" si="5"/>
        <v/>
      </c>
      <c r="J110" s="15" t="str">
        <f t="shared" ref="J110:U110" si="144">IF(OR($G110="",$E110=""),"",IF(MOD(MATCH(J$1,$J$1:$U$1,0)-MATCH($E110,$J$1:$U$1,0),$G110)=0,"Due",""))</f>
        <v/>
      </c>
      <c r="K110" s="15" t="str">
        <f t="shared" si="144"/>
        <v/>
      </c>
      <c r="L110" s="15" t="str">
        <f t="shared" si="144"/>
        <v/>
      </c>
      <c r="M110" s="15" t="str">
        <f t="shared" si="144"/>
        <v/>
      </c>
      <c r="N110" s="15" t="str">
        <f t="shared" si="144"/>
        <v/>
      </c>
      <c r="O110" s="15" t="str">
        <f t="shared" si="144"/>
        <v/>
      </c>
      <c r="P110" s="15" t="str">
        <f t="shared" si="144"/>
        <v/>
      </c>
      <c r="Q110" s="15" t="str">
        <f t="shared" si="144"/>
        <v/>
      </c>
      <c r="R110" s="15" t="str">
        <f t="shared" si="144"/>
        <v/>
      </c>
      <c r="S110" s="15" t="str">
        <f t="shared" si="144"/>
        <v/>
      </c>
      <c r="T110" s="15" t="str">
        <f t="shared" si="144"/>
        <v/>
      </c>
      <c r="U110" s="15" t="str">
        <f t="shared" si="144"/>
        <v/>
      </c>
      <c r="V110" s="11" t="str">
        <f t="shared" si="8"/>
        <v/>
      </c>
      <c r="W110" s="11" t="str">
        <f t="shared" si="9"/>
        <v/>
      </c>
    </row>
    <row r="111">
      <c r="C111" s="10"/>
      <c r="D111" s="10"/>
      <c r="E111" s="10"/>
      <c r="G111" s="11" t="str">
        <f t="shared" si="3"/>
        <v/>
      </c>
      <c r="H111" s="12" t="str">
        <f t="shared" si="4"/>
        <v/>
      </c>
      <c r="I111" s="12" t="str">
        <f t="shared" si="5"/>
        <v/>
      </c>
      <c r="J111" s="15" t="str">
        <f t="shared" ref="J111:U111" si="145">IF(OR($G111="",$E111=""),"",IF(MOD(MATCH(J$1,$J$1:$U$1,0)-MATCH($E111,$J$1:$U$1,0),$G111)=0,"Due",""))</f>
        <v/>
      </c>
      <c r="K111" s="15" t="str">
        <f t="shared" si="145"/>
        <v/>
      </c>
      <c r="L111" s="15" t="str">
        <f t="shared" si="145"/>
        <v/>
      </c>
      <c r="M111" s="15" t="str">
        <f t="shared" si="145"/>
        <v/>
      </c>
      <c r="N111" s="15" t="str">
        <f t="shared" si="145"/>
        <v/>
      </c>
      <c r="O111" s="15" t="str">
        <f t="shared" si="145"/>
        <v/>
      </c>
      <c r="P111" s="15" t="str">
        <f t="shared" si="145"/>
        <v/>
      </c>
      <c r="Q111" s="15" t="str">
        <f t="shared" si="145"/>
        <v/>
      </c>
      <c r="R111" s="15" t="str">
        <f t="shared" si="145"/>
        <v/>
      </c>
      <c r="S111" s="15" t="str">
        <f t="shared" si="145"/>
        <v/>
      </c>
      <c r="T111" s="15" t="str">
        <f t="shared" si="145"/>
        <v/>
      </c>
      <c r="U111" s="15" t="str">
        <f t="shared" si="145"/>
        <v/>
      </c>
      <c r="V111" s="11" t="str">
        <f t="shared" si="8"/>
        <v/>
      </c>
      <c r="W111" s="11" t="str">
        <f t="shared" si="9"/>
        <v/>
      </c>
    </row>
    <row r="112">
      <c r="C112" s="10"/>
      <c r="D112" s="10"/>
      <c r="E112" s="10"/>
      <c r="G112" s="11" t="str">
        <f t="shared" si="3"/>
        <v/>
      </c>
      <c r="H112" s="12" t="str">
        <f t="shared" si="4"/>
        <v/>
      </c>
      <c r="I112" s="12" t="str">
        <f t="shared" si="5"/>
        <v/>
      </c>
      <c r="J112" s="15" t="str">
        <f t="shared" ref="J112:U112" si="146">IF(OR($G112="",$E112=""),"",IF(MOD(MATCH(J$1,$J$1:$U$1,0)-MATCH($E112,$J$1:$U$1,0),$G112)=0,"Due",""))</f>
        <v/>
      </c>
      <c r="K112" s="15" t="str">
        <f t="shared" si="146"/>
        <v/>
      </c>
      <c r="L112" s="15" t="str">
        <f t="shared" si="146"/>
        <v/>
      </c>
      <c r="M112" s="15" t="str">
        <f t="shared" si="146"/>
        <v/>
      </c>
      <c r="N112" s="15" t="str">
        <f t="shared" si="146"/>
        <v/>
      </c>
      <c r="O112" s="15" t="str">
        <f t="shared" si="146"/>
        <v/>
      </c>
      <c r="P112" s="15" t="str">
        <f t="shared" si="146"/>
        <v/>
      </c>
      <c r="Q112" s="15" t="str">
        <f t="shared" si="146"/>
        <v/>
      </c>
      <c r="R112" s="15" t="str">
        <f t="shared" si="146"/>
        <v/>
      </c>
      <c r="S112" s="15" t="str">
        <f t="shared" si="146"/>
        <v/>
      </c>
      <c r="T112" s="15" t="str">
        <f t="shared" si="146"/>
        <v/>
      </c>
      <c r="U112" s="15" t="str">
        <f t="shared" si="146"/>
        <v/>
      </c>
      <c r="V112" s="11" t="str">
        <f t="shared" si="8"/>
        <v/>
      </c>
      <c r="W112" s="11" t="str">
        <f t="shared" si="9"/>
        <v/>
      </c>
    </row>
    <row r="113">
      <c r="C113" s="10"/>
      <c r="D113" s="10"/>
      <c r="E113" s="10"/>
      <c r="G113" s="11" t="str">
        <f t="shared" si="3"/>
        <v/>
      </c>
      <c r="H113" s="12" t="str">
        <f t="shared" si="4"/>
        <v/>
      </c>
      <c r="I113" s="12" t="str">
        <f t="shared" si="5"/>
        <v/>
      </c>
      <c r="J113" s="15" t="str">
        <f t="shared" ref="J113:U113" si="147">IF(OR($G113="",$E113=""),"",IF(MOD(MATCH(J$1,$J$1:$U$1,0)-MATCH($E113,$J$1:$U$1,0),$G113)=0,"Due",""))</f>
        <v/>
      </c>
      <c r="K113" s="15" t="str">
        <f t="shared" si="147"/>
        <v/>
      </c>
      <c r="L113" s="15" t="str">
        <f t="shared" si="147"/>
        <v/>
      </c>
      <c r="M113" s="15" t="str">
        <f t="shared" si="147"/>
        <v/>
      </c>
      <c r="N113" s="15" t="str">
        <f t="shared" si="147"/>
        <v/>
      </c>
      <c r="O113" s="15" t="str">
        <f t="shared" si="147"/>
        <v/>
      </c>
      <c r="P113" s="15" t="str">
        <f t="shared" si="147"/>
        <v/>
      </c>
      <c r="Q113" s="15" t="str">
        <f t="shared" si="147"/>
        <v/>
      </c>
      <c r="R113" s="15" t="str">
        <f t="shared" si="147"/>
        <v/>
      </c>
      <c r="S113" s="15" t="str">
        <f t="shared" si="147"/>
        <v/>
      </c>
      <c r="T113" s="15" t="str">
        <f t="shared" si="147"/>
        <v/>
      </c>
      <c r="U113" s="15" t="str">
        <f t="shared" si="147"/>
        <v/>
      </c>
      <c r="V113" s="11" t="str">
        <f t="shared" si="8"/>
        <v/>
      </c>
      <c r="W113" s="11" t="str">
        <f t="shared" si="9"/>
        <v/>
      </c>
    </row>
    <row r="114">
      <c r="C114" s="10"/>
      <c r="D114" s="10"/>
      <c r="E114" s="10"/>
      <c r="G114" s="11" t="str">
        <f t="shared" si="3"/>
        <v/>
      </c>
      <c r="H114" s="12" t="str">
        <f t="shared" si="4"/>
        <v/>
      </c>
      <c r="I114" s="12" t="str">
        <f t="shared" si="5"/>
        <v/>
      </c>
      <c r="J114" s="15" t="str">
        <f t="shared" ref="J114:U114" si="148">IF(OR($G114="",$E114=""),"",IF(MOD(MATCH(J$1,$J$1:$U$1,0)-MATCH($E114,$J$1:$U$1,0),$G114)=0,"Due",""))</f>
        <v/>
      </c>
      <c r="K114" s="15" t="str">
        <f t="shared" si="148"/>
        <v/>
      </c>
      <c r="L114" s="15" t="str">
        <f t="shared" si="148"/>
        <v/>
      </c>
      <c r="M114" s="15" t="str">
        <f t="shared" si="148"/>
        <v/>
      </c>
      <c r="N114" s="15" t="str">
        <f t="shared" si="148"/>
        <v/>
      </c>
      <c r="O114" s="15" t="str">
        <f t="shared" si="148"/>
        <v/>
      </c>
      <c r="P114" s="15" t="str">
        <f t="shared" si="148"/>
        <v/>
      </c>
      <c r="Q114" s="15" t="str">
        <f t="shared" si="148"/>
        <v/>
      </c>
      <c r="R114" s="15" t="str">
        <f t="shared" si="148"/>
        <v/>
      </c>
      <c r="S114" s="15" t="str">
        <f t="shared" si="148"/>
        <v/>
      </c>
      <c r="T114" s="15" t="str">
        <f t="shared" si="148"/>
        <v/>
      </c>
      <c r="U114" s="15" t="str">
        <f t="shared" si="148"/>
        <v/>
      </c>
      <c r="V114" s="11" t="str">
        <f t="shared" si="8"/>
        <v/>
      </c>
      <c r="W114" s="11" t="str">
        <f t="shared" si="9"/>
        <v/>
      </c>
    </row>
    <row r="115">
      <c r="C115" s="10"/>
      <c r="D115" s="10"/>
      <c r="E115" s="10"/>
      <c r="G115" s="11" t="str">
        <f t="shared" si="3"/>
        <v/>
      </c>
      <c r="H115" s="12" t="str">
        <f t="shared" si="4"/>
        <v/>
      </c>
      <c r="I115" s="12" t="str">
        <f t="shared" si="5"/>
        <v/>
      </c>
      <c r="J115" s="15" t="str">
        <f t="shared" ref="J115:U115" si="149">IF(OR($G115="",$E115=""),"",IF(MOD(MATCH(J$1,$J$1:$U$1,0)-MATCH($E115,$J$1:$U$1,0),$G115)=0,"Due",""))</f>
        <v/>
      </c>
      <c r="K115" s="15" t="str">
        <f t="shared" si="149"/>
        <v/>
      </c>
      <c r="L115" s="15" t="str">
        <f t="shared" si="149"/>
        <v/>
      </c>
      <c r="M115" s="15" t="str">
        <f t="shared" si="149"/>
        <v/>
      </c>
      <c r="N115" s="15" t="str">
        <f t="shared" si="149"/>
        <v/>
      </c>
      <c r="O115" s="15" t="str">
        <f t="shared" si="149"/>
        <v/>
      </c>
      <c r="P115" s="15" t="str">
        <f t="shared" si="149"/>
        <v/>
      </c>
      <c r="Q115" s="15" t="str">
        <f t="shared" si="149"/>
        <v/>
      </c>
      <c r="R115" s="15" t="str">
        <f t="shared" si="149"/>
        <v/>
      </c>
      <c r="S115" s="15" t="str">
        <f t="shared" si="149"/>
        <v/>
      </c>
      <c r="T115" s="15" t="str">
        <f t="shared" si="149"/>
        <v/>
      </c>
      <c r="U115" s="15" t="str">
        <f t="shared" si="149"/>
        <v/>
      </c>
      <c r="V115" s="11" t="str">
        <f t="shared" si="8"/>
        <v/>
      </c>
      <c r="W115" s="11" t="str">
        <f t="shared" si="9"/>
        <v/>
      </c>
    </row>
    <row r="116">
      <c r="C116" s="10"/>
      <c r="D116" s="10"/>
      <c r="E116" s="10"/>
      <c r="G116" s="11" t="str">
        <f t="shared" si="3"/>
        <v/>
      </c>
      <c r="H116" s="12" t="str">
        <f t="shared" si="4"/>
        <v/>
      </c>
      <c r="I116" s="12" t="str">
        <f t="shared" si="5"/>
        <v/>
      </c>
      <c r="J116" s="15" t="str">
        <f t="shared" ref="J116:U116" si="150">IF(OR($G116="",$E116=""),"",IF(MOD(MATCH(J$1,$J$1:$U$1,0)-MATCH($E116,$J$1:$U$1,0),$G116)=0,"Due",""))</f>
        <v/>
      </c>
      <c r="K116" s="15" t="str">
        <f t="shared" si="150"/>
        <v/>
      </c>
      <c r="L116" s="15" t="str">
        <f t="shared" si="150"/>
        <v/>
      </c>
      <c r="M116" s="15" t="str">
        <f t="shared" si="150"/>
        <v/>
      </c>
      <c r="N116" s="15" t="str">
        <f t="shared" si="150"/>
        <v/>
      </c>
      <c r="O116" s="15" t="str">
        <f t="shared" si="150"/>
        <v/>
      </c>
      <c r="P116" s="15" t="str">
        <f t="shared" si="150"/>
        <v/>
      </c>
      <c r="Q116" s="15" t="str">
        <f t="shared" si="150"/>
        <v/>
      </c>
      <c r="R116" s="15" t="str">
        <f t="shared" si="150"/>
        <v/>
      </c>
      <c r="S116" s="15" t="str">
        <f t="shared" si="150"/>
        <v/>
      </c>
      <c r="T116" s="15" t="str">
        <f t="shared" si="150"/>
        <v/>
      </c>
      <c r="U116" s="15" t="str">
        <f t="shared" si="150"/>
        <v/>
      </c>
      <c r="V116" s="11" t="str">
        <f t="shared" si="8"/>
        <v/>
      </c>
      <c r="W116" s="11" t="str">
        <f t="shared" si="9"/>
        <v/>
      </c>
    </row>
    <row r="117">
      <c r="C117" s="10"/>
      <c r="D117" s="10"/>
      <c r="E117" s="10"/>
      <c r="G117" s="11" t="str">
        <f t="shared" si="3"/>
        <v/>
      </c>
      <c r="H117" s="12" t="str">
        <f t="shared" si="4"/>
        <v/>
      </c>
      <c r="I117" s="12" t="str">
        <f t="shared" si="5"/>
        <v/>
      </c>
      <c r="J117" s="15" t="str">
        <f t="shared" ref="J117:U117" si="151">IF(OR($G117="",$E117=""),"",IF(MOD(MATCH(J$1,$J$1:$U$1,0)-MATCH($E117,$J$1:$U$1,0),$G117)=0,"Due",""))</f>
        <v/>
      </c>
      <c r="K117" s="15" t="str">
        <f t="shared" si="151"/>
        <v/>
      </c>
      <c r="L117" s="15" t="str">
        <f t="shared" si="151"/>
        <v/>
      </c>
      <c r="M117" s="15" t="str">
        <f t="shared" si="151"/>
        <v/>
      </c>
      <c r="N117" s="15" t="str">
        <f t="shared" si="151"/>
        <v/>
      </c>
      <c r="O117" s="15" t="str">
        <f t="shared" si="151"/>
        <v/>
      </c>
      <c r="P117" s="15" t="str">
        <f t="shared" si="151"/>
        <v/>
      </c>
      <c r="Q117" s="15" t="str">
        <f t="shared" si="151"/>
        <v/>
      </c>
      <c r="R117" s="15" t="str">
        <f t="shared" si="151"/>
        <v/>
      </c>
      <c r="S117" s="15" t="str">
        <f t="shared" si="151"/>
        <v/>
      </c>
      <c r="T117" s="15" t="str">
        <f t="shared" si="151"/>
        <v/>
      </c>
      <c r="U117" s="15" t="str">
        <f t="shared" si="151"/>
        <v/>
      </c>
      <c r="V117" s="11" t="str">
        <f t="shared" si="8"/>
        <v/>
      </c>
      <c r="W117" s="11" t="str">
        <f t="shared" si="9"/>
        <v/>
      </c>
    </row>
    <row r="118">
      <c r="C118" s="10"/>
      <c r="D118" s="10"/>
      <c r="E118" s="10"/>
      <c r="G118" s="11" t="str">
        <f t="shared" si="3"/>
        <v/>
      </c>
      <c r="H118" s="12" t="str">
        <f t="shared" si="4"/>
        <v/>
      </c>
      <c r="I118" s="12" t="str">
        <f t="shared" si="5"/>
        <v/>
      </c>
      <c r="J118" s="15" t="str">
        <f t="shared" ref="J118:U118" si="152">IF(OR($G118="",$E118=""),"",IF(MOD(MATCH(J$1,$J$1:$U$1,0)-MATCH($E118,$J$1:$U$1,0),$G118)=0,"Due",""))</f>
        <v/>
      </c>
      <c r="K118" s="15" t="str">
        <f t="shared" si="152"/>
        <v/>
      </c>
      <c r="L118" s="15" t="str">
        <f t="shared" si="152"/>
        <v/>
      </c>
      <c r="M118" s="15" t="str">
        <f t="shared" si="152"/>
        <v/>
      </c>
      <c r="N118" s="15" t="str">
        <f t="shared" si="152"/>
        <v/>
      </c>
      <c r="O118" s="15" t="str">
        <f t="shared" si="152"/>
        <v/>
      </c>
      <c r="P118" s="15" t="str">
        <f t="shared" si="152"/>
        <v/>
      </c>
      <c r="Q118" s="15" t="str">
        <f t="shared" si="152"/>
        <v/>
      </c>
      <c r="R118" s="15" t="str">
        <f t="shared" si="152"/>
        <v/>
      </c>
      <c r="S118" s="15" t="str">
        <f t="shared" si="152"/>
        <v/>
      </c>
      <c r="T118" s="15" t="str">
        <f t="shared" si="152"/>
        <v/>
      </c>
      <c r="U118" s="15" t="str">
        <f t="shared" si="152"/>
        <v/>
      </c>
      <c r="V118" s="11" t="str">
        <f t="shared" si="8"/>
        <v/>
      </c>
      <c r="W118" s="11" t="str">
        <f t="shared" si="9"/>
        <v/>
      </c>
    </row>
    <row r="119">
      <c r="C119" s="10"/>
      <c r="D119" s="10"/>
      <c r="E119" s="10"/>
      <c r="G119" s="11" t="str">
        <f t="shared" si="3"/>
        <v/>
      </c>
      <c r="H119" s="12" t="str">
        <f t="shared" si="4"/>
        <v/>
      </c>
      <c r="I119" s="12" t="str">
        <f t="shared" si="5"/>
        <v/>
      </c>
      <c r="J119" s="15" t="str">
        <f t="shared" ref="J119:U119" si="153">IF(OR($G119="",$E119=""),"",IF(MOD(MATCH(J$1,$J$1:$U$1,0)-MATCH($E119,$J$1:$U$1,0),$G119)=0,"Due",""))</f>
        <v/>
      </c>
      <c r="K119" s="15" t="str">
        <f t="shared" si="153"/>
        <v/>
      </c>
      <c r="L119" s="15" t="str">
        <f t="shared" si="153"/>
        <v/>
      </c>
      <c r="M119" s="15" t="str">
        <f t="shared" si="153"/>
        <v/>
      </c>
      <c r="N119" s="15" t="str">
        <f t="shared" si="153"/>
        <v/>
      </c>
      <c r="O119" s="15" t="str">
        <f t="shared" si="153"/>
        <v/>
      </c>
      <c r="P119" s="15" t="str">
        <f t="shared" si="153"/>
        <v/>
      </c>
      <c r="Q119" s="15" t="str">
        <f t="shared" si="153"/>
        <v/>
      </c>
      <c r="R119" s="15" t="str">
        <f t="shared" si="153"/>
        <v/>
      </c>
      <c r="S119" s="15" t="str">
        <f t="shared" si="153"/>
        <v/>
      </c>
      <c r="T119" s="15" t="str">
        <f t="shared" si="153"/>
        <v/>
      </c>
      <c r="U119" s="15" t="str">
        <f t="shared" si="153"/>
        <v/>
      </c>
      <c r="V119" s="11" t="str">
        <f t="shared" si="8"/>
        <v/>
      </c>
      <c r="W119" s="11" t="str">
        <f t="shared" si="9"/>
        <v/>
      </c>
    </row>
    <row r="120">
      <c r="C120" s="10"/>
      <c r="D120" s="10"/>
      <c r="E120" s="10"/>
      <c r="G120" s="11" t="str">
        <f t="shared" si="3"/>
        <v/>
      </c>
      <c r="H120" s="12" t="str">
        <f t="shared" si="4"/>
        <v/>
      </c>
      <c r="I120" s="12" t="str">
        <f t="shared" si="5"/>
        <v/>
      </c>
      <c r="J120" s="15" t="str">
        <f t="shared" ref="J120:U120" si="154">IF(OR($G120="",$E120=""),"",IF(MOD(MATCH(J$1,$J$1:$U$1,0)-MATCH($E120,$J$1:$U$1,0),$G120)=0,"Due",""))</f>
        <v/>
      </c>
      <c r="K120" s="15" t="str">
        <f t="shared" si="154"/>
        <v/>
      </c>
      <c r="L120" s="15" t="str">
        <f t="shared" si="154"/>
        <v/>
      </c>
      <c r="M120" s="15" t="str">
        <f t="shared" si="154"/>
        <v/>
      </c>
      <c r="N120" s="15" t="str">
        <f t="shared" si="154"/>
        <v/>
      </c>
      <c r="O120" s="15" t="str">
        <f t="shared" si="154"/>
        <v/>
      </c>
      <c r="P120" s="15" t="str">
        <f t="shared" si="154"/>
        <v/>
      </c>
      <c r="Q120" s="15" t="str">
        <f t="shared" si="154"/>
        <v/>
      </c>
      <c r="R120" s="15" t="str">
        <f t="shared" si="154"/>
        <v/>
      </c>
      <c r="S120" s="15" t="str">
        <f t="shared" si="154"/>
        <v/>
      </c>
      <c r="T120" s="15" t="str">
        <f t="shared" si="154"/>
        <v/>
      </c>
      <c r="U120" s="15" t="str">
        <f t="shared" si="154"/>
        <v/>
      </c>
      <c r="V120" s="11" t="str">
        <f t="shared" si="8"/>
        <v/>
      </c>
      <c r="W120" s="11" t="str">
        <f t="shared" si="9"/>
        <v/>
      </c>
    </row>
    <row r="121">
      <c r="C121" s="10"/>
      <c r="D121" s="10"/>
      <c r="E121" s="10"/>
      <c r="G121" s="11" t="str">
        <f t="shared" si="3"/>
        <v/>
      </c>
      <c r="H121" s="12" t="str">
        <f t="shared" si="4"/>
        <v/>
      </c>
      <c r="I121" s="12" t="str">
        <f t="shared" si="5"/>
        <v/>
      </c>
      <c r="J121" s="15" t="str">
        <f t="shared" ref="J121:U121" si="155">IF(OR($G121="",$E121=""),"",IF(MOD(MATCH(J$1,$J$1:$U$1,0)-MATCH($E121,$J$1:$U$1,0),$G121)=0,"Due",""))</f>
        <v/>
      </c>
      <c r="K121" s="15" t="str">
        <f t="shared" si="155"/>
        <v/>
      </c>
      <c r="L121" s="15" t="str">
        <f t="shared" si="155"/>
        <v/>
      </c>
      <c r="M121" s="15" t="str">
        <f t="shared" si="155"/>
        <v/>
      </c>
      <c r="N121" s="15" t="str">
        <f t="shared" si="155"/>
        <v/>
      </c>
      <c r="O121" s="15" t="str">
        <f t="shared" si="155"/>
        <v/>
      </c>
      <c r="P121" s="15" t="str">
        <f t="shared" si="155"/>
        <v/>
      </c>
      <c r="Q121" s="15" t="str">
        <f t="shared" si="155"/>
        <v/>
      </c>
      <c r="R121" s="15" t="str">
        <f t="shared" si="155"/>
        <v/>
      </c>
      <c r="S121" s="15" t="str">
        <f t="shared" si="155"/>
        <v/>
      </c>
      <c r="T121" s="15" t="str">
        <f t="shared" si="155"/>
        <v/>
      </c>
      <c r="U121" s="15" t="str">
        <f t="shared" si="155"/>
        <v/>
      </c>
      <c r="V121" s="11" t="str">
        <f t="shared" si="8"/>
        <v/>
      </c>
      <c r="W121" s="11" t="str">
        <f t="shared" si="9"/>
        <v/>
      </c>
    </row>
    <row r="122">
      <c r="C122" s="10"/>
      <c r="D122" s="10"/>
      <c r="E122" s="10"/>
      <c r="G122" s="11" t="str">
        <f t="shared" si="3"/>
        <v/>
      </c>
      <c r="H122" s="12" t="str">
        <f t="shared" si="4"/>
        <v/>
      </c>
      <c r="I122" s="12" t="str">
        <f t="shared" si="5"/>
        <v/>
      </c>
      <c r="J122" s="15" t="str">
        <f t="shared" ref="J122:U122" si="156">IF(OR($G122="",$E122=""),"",IF(MOD(MATCH(J$1,$J$1:$U$1,0)-MATCH($E122,$J$1:$U$1,0),$G122)=0,"Due",""))</f>
        <v/>
      </c>
      <c r="K122" s="15" t="str">
        <f t="shared" si="156"/>
        <v/>
      </c>
      <c r="L122" s="15" t="str">
        <f t="shared" si="156"/>
        <v/>
      </c>
      <c r="M122" s="15" t="str">
        <f t="shared" si="156"/>
        <v/>
      </c>
      <c r="N122" s="15" t="str">
        <f t="shared" si="156"/>
        <v/>
      </c>
      <c r="O122" s="15" t="str">
        <f t="shared" si="156"/>
        <v/>
      </c>
      <c r="P122" s="15" t="str">
        <f t="shared" si="156"/>
        <v/>
      </c>
      <c r="Q122" s="15" t="str">
        <f t="shared" si="156"/>
        <v/>
      </c>
      <c r="R122" s="15" t="str">
        <f t="shared" si="156"/>
        <v/>
      </c>
      <c r="S122" s="15" t="str">
        <f t="shared" si="156"/>
        <v/>
      </c>
      <c r="T122" s="15" t="str">
        <f t="shared" si="156"/>
        <v/>
      </c>
      <c r="U122" s="15" t="str">
        <f t="shared" si="156"/>
        <v/>
      </c>
      <c r="V122" s="11" t="str">
        <f t="shared" si="8"/>
        <v/>
      </c>
      <c r="W122" s="11" t="str">
        <f t="shared" si="9"/>
        <v/>
      </c>
    </row>
    <row r="123">
      <c r="C123" s="10"/>
      <c r="D123" s="10"/>
      <c r="E123" s="10"/>
      <c r="G123" s="11" t="str">
        <f t="shared" si="3"/>
        <v/>
      </c>
      <c r="H123" s="12" t="str">
        <f t="shared" si="4"/>
        <v/>
      </c>
      <c r="I123" s="12" t="str">
        <f t="shared" si="5"/>
        <v/>
      </c>
      <c r="J123" s="15" t="str">
        <f t="shared" ref="J123:U123" si="157">IF(OR($G123="",$E123=""),"",IF(MOD(MATCH(J$1,$J$1:$U$1,0)-MATCH($E123,$J$1:$U$1,0),$G123)=0,"Due",""))</f>
        <v/>
      </c>
      <c r="K123" s="15" t="str">
        <f t="shared" si="157"/>
        <v/>
      </c>
      <c r="L123" s="15" t="str">
        <f t="shared" si="157"/>
        <v/>
      </c>
      <c r="M123" s="15" t="str">
        <f t="shared" si="157"/>
        <v/>
      </c>
      <c r="N123" s="15" t="str">
        <f t="shared" si="157"/>
        <v/>
      </c>
      <c r="O123" s="15" t="str">
        <f t="shared" si="157"/>
        <v/>
      </c>
      <c r="P123" s="15" t="str">
        <f t="shared" si="157"/>
        <v/>
      </c>
      <c r="Q123" s="15" t="str">
        <f t="shared" si="157"/>
        <v/>
      </c>
      <c r="R123" s="15" t="str">
        <f t="shared" si="157"/>
        <v/>
      </c>
      <c r="S123" s="15" t="str">
        <f t="shared" si="157"/>
        <v/>
      </c>
      <c r="T123" s="15" t="str">
        <f t="shared" si="157"/>
        <v/>
      </c>
      <c r="U123" s="15" t="str">
        <f t="shared" si="157"/>
        <v/>
      </c>
      <c r="V123" s="11" t="str">
        <f t="shared" si="8"/>
        <v/>
      </c>
      <c r="W123" s="11" t="str">
        <f t="shared" si="9"/>
        <v/>
      </c>
    </row>
    <row r="124">
      <c r="C124" s="10"/>
      <c r="D124" s="10"/>
      <c r="E124" s="10"/>
      <c r="G124" s="11" t="str">
        <f t="shared" si="3"/>
        <v/>
      </c>
      <c r="H124" s="12" t="str">
        <f t="shared" si="4"/>
        <v/>
      </c>
      <c r="I124" s="12" t="str">
        <f t="shared" si="5"/>
        <v/>
      </c>
      <c r="J124" s="15" t="str">
        <f t="shared" ref="J124:U124" si="158">IF(OR($G124="",$E124=""),"",IF(MOD(MATCH(J$1,$J$1:$U$1,0)-MATCH($E124,$J$1:$U$1,0),$G124)=0,"Due",""))</f>
        <v/>
      </c>
      <c r="K124" s="15" t="str">
        <f t="shared" si="158"/>
        <v/>
      </c>
      <c r="L124" s="15" t="str">
        <f t="shared" si="158"/>
        <v/>
      </c>
      <c r="M124" s="15" t="str">
        <f t="shared" si="158"/>
        <v/>
      </c>
      <c r="N124" s="15" t="str">
        <f t="shared" si="158"/>
        <v/>
      </c>
      <c r="O124" s="15" t="str">
        <f t="shared" si="158"/>
        <v/>
      </c>
      <c r="P124" s="15" t="str">
        <f t="shared" si="158"/>
        <v/>
      </c>
      <c r="Q124" s="15" t="str">
        <f t="shared" si="158"/>
        <v/>
      </c>
      <c r="R124" s="15" t="str">
        <f t="shared" si="158"/>
        <v/>
      </c>
      <c r="S124" s="15" t="str">
        <f t="shared" si="158"/>
        <v/>
      </c>
      <c r="T124" s="15" t="str">
        <f t="shared" si="158"/>
        <v/>
      </c>
      <c r="U124" s="15" t="str">
        <f t="shared" si="158"/>
        <v/>
      </c>
      <c r="V124" s="11" t="str">
        <f t="shared" si="8"/>
        <v/>
      </c>
      <c r="W124" s="11" t="str">
        <f t="shared" si="9"/>
        <v/>
      </c>
    </row>
    <row r="125">
      <c r="C125" s="10"/>
      <c r="D125" s="10"/>
      <c r="E125" s="10"/>
      <c r="G125" s="11" t="str">
        <f t="shared" si="3"/>
        <v/>
      </c>
      <c r="H125" s="12" t="str">
        <f t="shared" si="4"/>
        <v/>
      </c>
      <c r="I125" s="12" t="str">
        <f t="shared" si="5"/>
        <v/>
      </c>
      <c r="J125" s="15" t="str">
        <f t="shared" ref="J125:U125" si="159">IF(OR($G125="",$E125=""),"",IF(MOD(MATCH(J$1,$J$1:$U$1,0)-MATCH($E125,$J$1:$U$1,0),$G125)=0,"Due",""))</f>
        <v/>
      </c>
      <c r="K125" s="15" t="str">
        <f t="shared" si="159"/>
        <v/>
      </c>
      <c r="L125" s="15" t="str">
        <f t="shared" si="159"/>
        <v/>
      </c>
      <c r="M125" s="15" t="str">
        <f t="shared" si="159"/>
        <v/>
      </c>
      <c r="N125" s="15" t="str">
        <f t="shared" si="159"/>
        <v/>
      </c>
      <c r="O125" s="15" t="str">
        <f t="shared" si="159"/>
        <v/>
      </c>
      <c r="P125" s="15" t="str">
        <f t="shared" si="159"/>
        <v/>
      </c>
      <c r="Q125" s="15" t="str">
        <f t="shared" si="159"/>
        <v/>
      </c>
      <c r="R125" s="15" t="str">
        <f t="shared" si="159"/>
        <v/>
      </c>
      <c r="S125" s="15" t="str">
        <f t="shared" si="159"/>
        <v/>
      </c>
      <c r="T125" s="15" t="str">
        <f t="shared" si="159"/>
        <v/>
      </c>
      <c r="U125" s="15" t="str">
        <f t="shared" si="159"/>
        <v/>
      </c>
      <c r="V125" s="11" t="str">
        <f t="shared" si="8"/>
        <v/>
      </c>
      <c r="W125" s="11" t="str">
        <f t="shared" si="9"/>
        <v/>
      </c>
    </row>
    <row r="126">
      <c r="C126" s="10"/>
      <c r="D126" s="10"/>
      <c r="E126" s="10"/>
      <c r="G126" s="11" t="str">
        <f t="shared" si="3"/>
        <v/>
      </c>
      <c r="H126" s="12" t="str">
        <f t="shared" si="4"/>
        <v/>
      </c>
      <c r="I126" s="12" t="str">
        <f t="shared" si="5"/>
        <v/>
      </c>
      <c r="J126" s="15" t="str">
        <f t="shared" ref="J126:U126" si="160">IF(OR($G126="",$E126=""),"",IF(MOD(MATCH(J$1,$J$1:$U$1,0)-MATCH($E126,$J$1:$U$1,0),$G126)=0,"Due",""))</f>
        <v/>
      </c>
      <c r="K126" s="15" t="str">
        <f t="shared" si="160"/>
        <v/>
      </c>
      <c r="L126" s="15" t="str">
        <f t="shared" si="160"/>
        <v/>
      </c>
      <c r="M126" s="15" t="str">
        <f t="shared" si="160"/>
        <v/>
      </c>
      <c r="N126" s="15" t="str">
        <f t="shared" si="160"/>
        <v/>
      </c>
      <c r="O126" s="15" t="str">
        <f t="shared" si="160"/>
        <v/>
      </c>
      <c r="P126" s="15" t="str">
        <f t="shared" si="160"/>
        <v/>
      </c>
      <c r="Q126" s="15" t="str">
        <f t="shared" si="160"/>
        <v/>
      </c>
      <c r="R126" s="15" t="str">
        <f t="shared" si="160"/>
        <v/>
      </c>
      <c r="S126" s="15" t="str">
        <f t="shared" si="160"/>
        <v/>
      </c>
      <c r="T126" s="15" t="str">
        <f t="shared" si="160"/>
        <v/>
      </c>
      <c r="U126" s="15" t="str">
        <f t="shared" si="160"/>
        <v/>
      </c>
      <c r="V126" s="11" t="str">
        <f t="shared" si="8"/>
        <v/>
      </c>
      <c r="W126" s="11" t="str">
        <f t="shared" si="9"/>
        <v/>
      </c>
    </row>
    <row r="127">
      <c r="C127" s="10"/>
      <c r="D127" s="10"/>
      <c r="E127" s="10"/>
      <c r="G127" s="11" t="str">
        <f t="shared" si="3"/>
        <v/>
      </c>
      <c r="H127" s="12" t="str">
        <f t="shared" si="4"/>
        <v/>
      </c>
      <c r="I127" s="12" t="str">
        <f t="shared" si="5"/>
        <v/>
      </c>
      <c r="J127" s="15" t="str">
        <f t="shared" ref="J127:U127" si="161">IF(OR($G127="",$E127=""),"",IF(MOD(MATCH(J$1,$J$1:$U$1,0)-MATCH($E127,$J$1:$U$1,0),$G127)=0,"Due",""))</f>
        <v/>
      </c>
      <c r="K127" s="15" t="str">
        <f t="shared" si="161"/>
        <v/>
      </c>
      <c r="L127" s="15" t="str">
        <f t="shared" si="161"/>
        <v/>
      </c>
      <c r="M127" s="15" t="str">
        <f t="shared" si="161"/>
        <v/>
      </c>
      <c r="N127" s="15" t="str">
        <f t="shared" si="161"/>
        <v/>
      </c>
      <c r="O127" s="15" t="str">
        <f t="shared" si="161"/>
        <v/>
      </c>
      <c r="P127" s="15" t="str">
        <f t="shared" si="161"/>
        <v/>
      </c>
      <c r="Q127" s="15" t="str">
        <f t="shared" si="161"/>
        <v/>
      </c>
      <c r="R127" s="15" t="str">
        <f t="shared" si="161"/>
        <v/>
      </c>
      <c r="S127" s="15" t="str">
        <f t="shared" si="161"/>
        <v/>
      </c>
      <c r="T127" s="15" t="str">
        <f t="shared" si="161"/>
        <v/>
      </c>
      <c r="U127" s="15" t="str">
        <f t="shared" si="161"/>
        <v/>
      </c>
      <c r="V127" s="11" t="str">
        <f t="shared" si="8"/>
        <v/>
      </c>
      <c r="W127" s="11" t="str">
        <f t="shared" si="9"/>
        <v/>
      </c>
    </row>
    <row r="128">
      <c r="C128" s="10"/>
      <c r="D128" s="10"/>
      <c r="E128" s="10"/>
      <c r="G128" s="11" t="str">
        <f t="shared" si="3"/>
        <v/>
      </c>
      <c r="H128" s="12" t="str">
        <f t="shared" si="4"/>
        <v/>
      </c>
      <c r="I128" s="12" t="str">
        <f t="shared" si="5"/>
        <v/>
      </c>
      <c r="J128" s="15" t="str">
        <f t="shared" ref="J128:U128" si="162">IF(OR($G128="",$E128=""),"",IF(MOD(MATCH(J$1,$J$1:$U$1,0)-MATCH($E128,$J$1:$U$1,0),$G128)=0,"Due",""))</f>
        <v/>
      </c>
      <c r="K128" s="15" t="str">
        <f t="shared" si="162"/>
        <v/>
      </c>
      <c r="L128" s="15" t="str">
        <f t="shared" si="162"/>
        <v/>
      </c>
      <c r="M128" s="15" t="str">
        <f t="shared" si="162"/>
        <v/>
      </c>
      <c r="N128" s="15" t="str">
        <f t="shared" si="162"/>
        <v/>
      </c>
      <c r="O128" s="15" t="str">
        <f t="shared" si="162"/>
        <v/>
      </c>
      <c r="P128" s="15" t="str">
        <f t="shared" si="162"/>
        <v/>
      </c>
      <c r="Q128" s="15" t="str">
        <f t="shared" si="162"/>
        <v/>
      </c>
      <c r="R128" s="15" t="str">
        <f t="shared" si="162"/>
        <v/>
      </c>
      <c r="S128" s="15" t="str">
        <f t="shared" si="162"/>
        <v/>
      </c>
      <c r="T128" s="15" t="str">
        <f t="shared" si="162"/>
        <v/>
      </c>
      <c r="U128" s="15" t="str">
        <f t="shared" si="162"/>
        <v/>
      </c>
      <c r="V128" s="11" t="str">
        <f t="shared" si="8"/>
        <v/>
      </c>
      <c r="W128" s="11" t="str">
        <f t="shared" si="9"/>
        <v/>
      </c>
    </row>
    <row r="129">
      <c r="C129" s="10"/>
      <c r="D129" s="10"/>
      <c r="E129" s="10"/>
      <c r="G129" s="11" t="str">
        <f t="shared" si="3"/>
        <v/>
      </c>
      <c r="H129" s="12" t="str">
        <f t="shared" si="4"/>
        <v/>
      </c>
      <c r="I129" s="12" t="str">
        <f t="shared" si="5"/>
        <v/>
      </c>
      <c r="J129" s="15" t="str">
        <f t="shared" ref="J129:U129" si="163">IF(OR($G129="",$E129=""),"",IF(MOD(MATCH(J$1,$J$1:$U$1,0)-MATCH($E129,$J$1:$U$1,0),$G129)=0,"Due",""))</f>
        <v/>
      </c>
      <c r="K129" s="15" t="str">
        <f t="shared" si="163"/>
        <v/>
      </c>
      <c r="L129" s="15" t="str">
        <f t="shared" si="163"/>
        <v/>
      </c>
      <c r="M129" s="15" t="str">
        <f t="shared" si="163"/>
        <v/>
      </c>
      <c r="N129" s="15" t="str">
        <f t="shared" si="163"/>
        <v/>
      </c>
      <c r="O129" s="15" t="str">
        <f t="shared" si="163"/>
        <v/>
      </c>
      <c r="P129" s="15" t="str">
        <f t="shared" si="163"/>
        <v/>
      </c>
      <c r="Q129" s="15" t="str">
        <f t="shared" si="163"/>
        <v/>
      </c>
      <c r="R129" s="15" t="str">
        <f t="shared" si="163"/>
        <v/>
      </c>
      <c r="S129" s="15" t="str">
        <f t="shared" si="163"/>
        <v/>
      </c>
      <c r="T129" s="15" t="str">
        <f t="shared" si="163"/>
        <v/>
      </c>
      <c r="U129" s="15" t="str">
        <f t="shared" si="163"/>
        <v/>
      </c>
      <c r="V129" s="11" t="str">
        <f t="shared" si="8"/>
        <v/>
      </c>
      <c r="W129" s="11" t="str">
        <f t="shared" si="9"/>
        <v/>
      </c>
    </row>
    <row r="130">
      <c r="C130" s="10"/>
      <c r="D130" s="10"/>
      <c r="E130" s="10"/>
      <c r="G130" s="11" t="str">
        <f t="shared" si="3"/>
        <v/>
      </c>
      <c r="H130" s="12" t="str">
        <f t="shared" si="4"/>
        <v/>
      </c>
      <c r="I130" s="12" t="str">
        <f t="shared" si="5"/>
        <v/>
      </c>
      <c r="J130" s="15" t="str">
        <f t="shared" ref="J130:U130" si="164">IF(OR($G130="",$E130=""),"",IF(MOD(MATCH(J$1,$J$1:$U$1,0)-MATCH($E130,$J$1:$U$1,0),$G130)=0,"Due",""))</f>
        <v/>
      </c>
      <c r="K130" s="15" t="str">
        <f t="shared" si="164"/>
        <v/>
      </c>
      <c r="L130" s="15" t="str">
        <f t="shared" si="164"/>
        <v/>
      </c>
      <c r="M130" s="15" t="str">
        <f t="shared" si="164"/>
        <v/>
      </c>
      <c r="N130" s="15" t="str">
        <f t="shared" si="164"/>
        <v/>
      </c>
      <c r="O130" s="15" t="str">
        <f t="shared" si="164"/>
        <v/>
      </c>
      <c r="P130" s="15" t="str">
        <f t="shared" si="164"/>
        <v/>
      </c>
      <c r="Q130" s="15" t="str">
        <f t="shared" si="164"/>
        <v/>
      </c>
      <c r="R130" s="15" t="str">
        <f t="shared" si="164"/>
        <v/>
      </c>
      <c r="S130" s="15" t="str">
        <f t="shared" si="164"/>
        <v/>
      </c>
      <c r="T130" s="15" t="str">
        <f t="shared" si="164"/>
        <v/>
      </c>
      <c r="U130" s="15" t="str">
        <f t="shared" si="164"/>
        <v/>
      </c>
      <c r="V130" s="11" t="str">
        <f t="shared" si="8"/>
        <v/>
      </c>
      <c r="W130" s="11" t="str">
        <f t="shared" si="9"/>
        <v/>
      </c>
    </row>
    <row r="131">
      <c r="C131" s="10"/>
      <c r="D131" s="10"/>
      <c r="E131" s="10"/>
      <c r="G131" s="11" t="str">
        <f t="shared" si="3"/>
        <v/>
      </c>
      <c r="H131" s="12" t="str">
        <f t="shared" si="4"/>
        <v/>
      </c>
      <c r="I131" s="12" t="str">
        <f t="shared" si="5"/>
        <v/>
      </c>
      <c r="J131" s="15" t="str">
        <f t="shared" ref="J131:U131" si="165">IF(OR($G131="",$E131=""),"",IF(MOD(MATCH(J$1,$J$1:$U$1,0)-MATCH($E131,$J$1:$U$1,0),$G131)=0,"Due",""))</f>
        <v/>
      </c>
      <c r="K131" s="15" t="str">
        <f t="shared" si="165"/>
        <v/>
      </c>
      <c r="L131" s="15" t="str">
        <f t="shared" si="165"/>
        <v/>
      </c>
      <c r="M131" s="15" t="str">
        <f t="shared" si="165"/>
        <v/>
      </c>
      <c r="N131" s="15" t="str">
        <f t="shared" si="165"/>
        <v/>
      </c>
      <c r="O131" s="15" t="str">
        <f t="shared" si="165"/>
        <v/>
      </c>
      <c r="P131" s="15" t="str">
        <f t="shared" si="165"/>
        <v/>
      </c>
      <c r="Q131" s="15" t="str">
        <f t="shared" si="165"/>
        <v/>
      </c>
      <c r="R131" s="15" t="str">
        <f t="shared" si="165"/>
        <v/>
      </c>
      <c r="S131" s="15" t="str">
        <f t="shared" si="165"/>
        <v/>
      </c>
      <c r="T131" s="15" t="str">
        <f t="shared" si="165"/>
        <v/>
      </c>
      <c r="U131" s="15" t="str">
        <f t="shared" si="165"/>
        <v/>
      </c>
      <c r="V131" s="11" t="str">
        <f t="shared" si="8"/>
        <v/>
      </c>
      <c r="W131" s="11" t="str">
        <f t="shared" si="9"/>
        <v/>
      </c>
    </row>
    <row r="132">
      <c r="C132" s="10"/>
      <c r="D132" s="10"/>
      <c r="E132" s="10"/>
      <c r="G132" s="11" t="str">
        <f t="shared" si="3"/>
        <v/>
      </c>
      <c r="H132" s="12" t="str">
        <f t="shared" si="4"/>
        <v/>
      </c>
      <c r="I132" s="12" t="str">
        <f t="shared" si="5"/>
        <v/>
      </c>
      <c r="J132" s="15" t="str">
        <f t="shared" ref="J132:U132" si="166">IF(OR($G132="",$E132=""),"",IF(MOD(MATCH(J$1,$J$1:$U$1,0)-MATCH($E132,$J$1:$U$1,0),$G132)=0,"Due",""))</f>
        <v/>
      </c>
      <c r="K132" s="15" t="str">
        <f t="shared" si="166"/>
        <v/>
      </c>
      <c r="L132" s="15" t="str">
        <f t="shared" si="166"/>
        <v/>
      </c>
      <c r="M132" s="15" t="str">
        <f t="shared" si="166"/>
        <v/>
      </c>
      <c r="N132" s="15" t="str">
        <f t="shared" si="166"/>
        <v/>
      </c>
      <c r="O132" s="15" t="str">
        <f t="shared" si="166"/>
        <v/>
      </c>
      <c r="P132" s="15" t="str">
        <f t="shared" si="166"/>
        <v/>
      </c>
      <c r="Q132" s="15" t="str">
        <f t="shared" si="166"/>
        <v/>
      </c>
      <c r="R132" s="15" t="str">
        <f t="shared" si="166"/>
        <v/>
      </c>
      <c r="S132" s="15" t="str">
        <f t="shared" si="166"/>
        <v/>
      </c>
      <c r="T132" s="15" t="str">
        <f t="shared" si="166"/>
        <v/>
      </c>
      <c r="U132" s="15" t="str">
        <f t="shared" si="166"/>
        <v/>
      </c>
      <c r="V132" s="11" t="str">
        <f t="shared" si="8"/>
        <v/>
      </c>
      <c r="W132" s="11" t="str">
        <f t="shared" si="9"/>
        <v/>
      </c>
    </row>
    <row r="133">
      <c r="C133" s="10"/>
      <c r="D133" s="10"/>
      <c r="E133" s="10"/>
      <c r="G133" s="11" t="str">
        <f t="shared" si="3"/>
        <v/>
      </c>
      <c r="H133" s="12" t="str">
        <f t="shared" si="4"/>
        <v/>
      </c>
      <c r="I133" s="12" t="str">
        <f t="shared" si="5"/>
        <v/>
      </c>
      <c r="J133" s="15" t="str">
        <f t="shared" ref="J133:U133" si="167">IF(OR($G133="",$E133=""),"",IF(MOD(MATCH(J$1,$J$1:$U$1,0)-MATCH($E133,$J$1:$U$1,0),$G133)=0,"Due",""))</f>
        <v/>
      </c>
      <c r="K133" s="15" t="str">
        <f t="shared" si="167"/>
        <v/>
      </c>
      <c r="L133" s="15" t="str">
        <f t="shared" si="167"/>
        <v/>
      </c>
      <c r="M133" s="15" t="str">
        <f t="shared" si="167"/>
        <v/>
      </c>
      <c r="N133" s="15" t="str">
        <f t="shared" si="167"/>
        <v/>
      </c>
      <c r="O133" s="15" t="str">
        <f t="shared" si="167"/>
        <v/>
      </c>
      <c r="P133" s="15" t="str">
        <f t="shared" si="167"/>
        <v/>
      </c>
      <c r="Q133" s="15" t="str">
        <f t="shared" si="167"/>
        <v/>
      </c>
      <c r="R133" s="15" t="str">
        <f t="shared" si="167"/>
        <v/>
      </c>
      <c r="S133" s="15" t="str">
        <f t="shared" si="167"/>
        <v/>
      </c>
      <c r="T133" s="15" t="str">
        <f t="shared" si="167"/>
        <v/>
      </c>
      <c r="U133" s="15" t="str">
        <f t="shared" si="167"/>
        <v/>
      </c>
      <c r="V133" s="11" t="str">
        <f t="shared" si="8"/>
        <v/>
      </c>
      <c r="W133" s="11" t="str">
        <f t="shared" si="9"/>
        <v/>
      </c>
    </row>
    <row r="134">
      <c r="C134" s="10"/>
      <c r="D134" s="10"/>
      <c r="E134" s="10"/>
      <c r="G134" s="11" t="str">
        <f t="shared" si="3"/>
        <v/>
      </c>
      <c r="H134" s="12" t="str">
        <f t="shared" si="4"/>
        <v/>
      </c>
      <c r="I134" s="12" t="str">
        <f t="shared" si="5"/>
        <v/>
      </c>
      <c r="J134" s="15" t="str">
        <f t="shared" ref="J134:U134" si="168">IF(OR($G134="",$E134=""),"",IF(MOD(MATCH(J$1,$J$1:$U$1,0)-MATCH($E134,$J$1:$U$1,0),$G134)=0,"Due",""))</f>
        <v/>
      </c>
      <c r="K134" s="15" t="str">
        <f t="shared" si="168"/>
        <v/>
      </c>
      <c r="L134" s="15" t="str">
        <f t="shared" si="168"/>
        <v/>
      </c>
      <c r="M134" s="15" t="str">
        <f t="shared" si="168"/>
        <v/>
      </c>
      <c r="N134" s="15" t="str">
        <f t="shared" si="168"/>
        <v/>
      </c>
      <c r="O134" s="15" t="str">
        <f t="shared" si="168"/>
        <v/>
      </c>
      <c r="P134" s="15" t="str">
        <f t="shared" si="168"/>
        <v/>
      </c>
      <c r="Q134" s="15" t="str">
        <f t="shared" si="168"/>
        <v/>
      </c>
      <c r="R134" s="15" t="str">
        <f t="shared" si="168"/>
        <v/>
      </c>
      <c r="S134" s="15" t="str">
        <f t="shared" si="168"/>
        <v/>
      </c>
      <c r="T134" s="15" t="str">
        <f t="shared" si="168"/>
        <v/>
      </c>
      <c r="U134" s="15" t="str">
        <f t="shared" si="168"/>
        <v/>
      </c>
      <c r="V134" s="11" t="str">
        <f t="shared" si="8"/>
        <v/>
      </c>
      <c r="W134" s="11" t="str">
        <f t="shared" si="9"/>
        <v/>
      </c>
    </row>
    <row r="135">
      <c r="C135" s="10"/>
      <c r="D135" s="10"/>
      <c r="E135" s="10"/>
      <c r="G135" s="11" t="str">
        <f t="shared" si="3"/>
        <v/>
      </c>
      <c r="H135" s="12" t="str">
        <f t="shared" si="4"/>
        <v/>
      </c>
      <c r="I135" s="12" t="str">
        <f t="shared" si="5"/>
        <v/>
      </c>
      <c r="J135" s="15" t="str">
        <f t="shared" ref="J135:U135" si="169">IF(OR($G135="",$E135=""),"",IF(MOD(MATCH(J$1,$J$1:$U$1,0)-MATCH($E135,$J$1:$U$1,0),$G135)=0,"Due",""))</f>
        <v/>
      </c>
      <c r="K135" s="15" t="str">
        <f t="shared" si="169"/>
        <v/>
      </c>
      <c r="L135" s="15" t="str">
        <f t="shared" si="169"/>
        <v/>
      </c>
      <c r="M135" s="15" t="str">
        <f t="shared" si="169"/>
        <v/>
      </c>
      <c r="N135" s="15" t="str">
        <f t="shared" si="169"/>
        <v/>
      </c>
      <c r="O135" s="15" t="str">
        <f t="shared" si="169"/>
        <v/>
      </c>
      <c r="P135" s="15" t="str">
        <f t="shared" si="169"/>
        <v/>
      </c>
      <c r="Q135" s="15" t="str">
        <f t="shared" si="169"/>
        <v/>
      </c>
      <c r="R135" s="15" t="str">
        <f t="shared" si="169"/>
        <v/>
      </c>
      <c r="S135" s="15" t="str">
        <f t="shared" si="169"/>
        <v/>
      </c>
      <c r="T135" s="15" t="str">
        <f t="shared" si="169"/>
        <v/>
      </c>
      <c r="U135" s="15" t="str">
        <f t="shared" si="169"/>
        <v/>
      </c>
      <c r="V135" s="11" t="str">
        <f t="shared" si="8"/>
        <v/>
      </c>
      <c r="W135" s="11" t="str">
        <f t="shared" si="9"/>
        <v/>
      </c>
    </row>
    <row r="136">
      <c r="C136" s="10"/>
      <c r="D136" s="10"/>
      <c r="E136" s="10"/>
      <c r="G136" s="11" t="str">
        <f t="shared" si="3"/>
        <v/>
      </c>
      <c r="H136" s="12" t="str">
        <f t="shared" si="4"/>
        <v/>
      </c>
      <c r="I136" s="12" t="str">
        <f t="shared" si="5"/>
        <v/>
      </c>
      <c r="J136" s="15" t="str">
        <f t="shared" ref="J136:U136" si="170">IF(OR($G136="",$E136=""),"",IF(MOD(MATCH(J$1,$J$1:$U$1,0)-MATCH($E136,$J$1:$U$1,0),$G136)=0,"Due",""))</f>
        <v/>
      </c>
      <c r="K136" s="15" t="str">
        <f t="shared" si="170"/>
        <v/>
      </c>
      <c r="L136" s="15" t="str">
        <f t="shared" si="170"/>
        <v/>
      </c>
      <c r="M136" s="15" t="str">
        <f t="shared" si="170"/>
        <v/>
      </c>
      <c r="N136" s="15" t="str">
        <f t="shared" si="170"/>
        <v/>
      </c>
      <c r="O136" s="15" t="str">
        <f t="shared" si="170"/>
        <v/>
      </c>
      <c r="P136" s="15" t="str">
        <f t="shared" si="170"/>
        <v/>
      </c>
      <c r="Q136" s="15" t="str">
        <f t="shared" si="170"/>
        <v/>
      </c>
      <c r="R136" s="15" t="str">
        <f t="shared" si="170"/>
        <v/>
      </c>
      <c r="S136" s="15" t="str">
        <f t="shared" si="170"/>
        <v/>
      </c>
      <c r="T136" s="15" t="str">
        <f t="shared" si="170"/>
        <v/>
      </c>
      <c r="U136" s="15" t="str">
        <f t="shared" si="170"/>
        <v/>
      </c>
      <c r="V136" s="11" t="str">
        <f t="shared" si="8"/>
        <v/>
      </c>
      <c r="W136" s="11" t="str">
        <f t="shared" si="9"/>
        <v/>
      </c>
    </row>
    <row r="137">
      <c r="C137" s="10"/>
      <c r="D137" s="10"/>
      <c r="E137" s="10"/>
      <c r="G137" s="11" t="str">
        <f t="shared" si="3"/>
        <v/>
      </c>
      <c r="H137" s="12" t="str">
        <f t="shared" si="4"/>
        <v/>
      </c>
      <c r="I137" s="12" t="str">
        <f t="shared" si="5"/>
        <v/>
      </c>
      <c r="J137" s="15" t="str">
        <f t="shared" ref="J137:U137" si="171">IF(OR($G137="",$E137=""),"",IF(MOD(MATCH(J$1,$J$1:$U$1,0)-MATCH($E137,$J$1:$U$1,0),$G137)=0,"Due",""))</f>
        <v/>
      </c>
      <c r="K137" s="15" t="str">
        <f t="shared" si="171"/>
        <v/>
      </c>
      <c r="L137" s="15" t="str">
        <f t="shared" si="171"/>
        <v/>
      </c>
      <c r="M137" s="15" t="str">
        <f t="shared" si="171"/>
        <v/>
      </c>
      <c r="N137" s="15" t="str">
        <f t="shared" si="171"/>
        <v/>
      </c>
      <c r="O137" s="15" t="str">
        <f t="shared" si="171"/>
        <v/>
      </c>
      <c r="P137" s="15" t="str">
        <f t="shared" si="171"/>
        <v/>
      </c>
      <c r="Q137" s="15" t="str">
        <f t="shared" si="171"/>
        <v/>
      </c>
      <c r="R137" s="15" t="str">
        <f t="shared" si="171"/>
        <v/>
      </c>
      <c r="S137" s="15" t="str">
        <f t="shared" si="171"/>
        <v/>
      </c>
      <c r="T137" s="15" t="str">
        <f t="shared" si="171"/>
        <v/>
      </c>
      <c r="U137" s="15" t="str">
        <f t="shared" si="171"/>
        <v/>
      </c>
      <c r="V137" s="11" t="str">
        <f t="shared" si="8"/>
        <v/>
      </c>
      <c r="W137" s="11" t="str">
        <f t="shared" si="9"/>
        <v/>
      </c>
    </row>
    <row r="138">
      <c r="C138" s="10"/>
      <c r="D138" s="10"/>
      <c r="E138" s="10"/>
      <c r="G138" s="11" t="str">
        <f t="shared" si="3"/>
        <v/>
      </c>
      <c r="H138" s="12" t="str">
        <f t="shared" si="4"/>
        <v/>
      </c>
      <c r="I138" s="12" t="str">
        <f t="shared" si="5"/>
        <v/>
      </c>
      <c r="J138" s="15" t="str">
        <f t="shared" ref="J138:U138" si="172">IF(OR($G138="",$E138=""),"",IF(MOD(MATCH(J$1,$J$1:$U$1,0)-MATCH($E138,$J$1:$U$1,0),$G138)=0,"Due",""))</f>
        <v/>
      </c>
      <c r="K138" s="15" t="str">
        <f t="shared" si="172"/>
        <v/>
      </c>
      <c r="L138" s="15" t="str">
        <f t="shared" si="172"/>
        <v/>
      </c>
      <c r="M138" s="15" t="str">
        <f t="shared" si="172"/>
        <v/>
      </c>
      <c r="N138" s="15" t="str">
        <f t="shared" si="172"/>
        <v/>
      </c>
      <c r="O138" s="15" t="str">
        <f t="shared" si="172"/>
        <v/>
      </c>
      <c r="P138" s="15" t="str">
        <f t="shared" si="172"/>
        <v/>
      </c>
      <c r="Q138" s="15" t="str">
        <f t="shared" si="172"/>
        <v/>
      </c>
      <c r="R138" s="15" t="str">
        <f t="shared" si="172"/>
        <v/>
      </c>
      <c r="S138" s="15" t="str">
        <f t="shared" si="172"/>
        <v/>
      </c>
      <c r="T138" s="15" t="str">
        <f t="shared" si="172"/>
        <v/>
      </c>
      <c r="U138" s="15" t="str">
        <f t="shared" si="172"/>
        <v/>
      </c>
      <c r="V138" s="11" t="str">
        <f t="shared" si="8"/>
        <v/>
      </c>
      <c r="W138" s="11" t="str">
        <f t="shared" si="9"/>
        <v/>
      </c>
    </row>
    <row r="139">
      <c r="C139" s="10"/>
      <c r="D139" s="10"/>
      <c r="E139" s="10"/>
      <c r="G139" s="11" t="str">
        <f t="shared" si="3"/>
        <v/>
      </c>
      <c r="H139" s="12" t="str">
        <f t="shared" si="4"/>
        <v/>
      </c>
      <c r="I139" s="12" t="str">
        <f t="shared" si="5"/>
        <v/>
      </c>
      <c r="J139" s="15" t="str">
        <f t="shared" ref="J139:U139" si="173">IF(OR($G139="",$E139=""),"",IF(MOD(MATCH(J$1,$J$1:$U$1,0)-MATCH($E139,$J$1:$U$1,0),$G139)=0,"Due",""))</f>
        <v/>
      </c>
      <c r="K139" s="15" t="str">
        <f t="shared" si="173"/>
        <v/>
      </c>
      <c r="L139" s="15" t="str">
        <f t="shared" si="173"/>
        <v/>
      </c>
      <c r="M139" s="15" t="str">
        <f t="shared" si="173"/>
        <v/>
      </c>
      <c r="N139" s="15" t="str">
        <f t="shared" si="173"/>
        <v/>
      </c>
      <c r="O139" s="15" t="str">
        <f t="shared" si="173"/>
        <v/>
      </c>
      <c r="P139" s="15" t="str">
        <f t="shared" si="173"/>
        <v/>
      </c>
      <c r="Q139" s="15" t="str">
        <f t="shared" si="173"/>
        <v/>
      </c>
      <c r="R139" s="15" t="str">
        <f t="shared" si="173"/>
        <v/>
      </c>
      <c r="S139" s="15" t="str">
        <f t="shared" si="173"/>
        <v/>
      </c>
      <c r="T139" s="15" t="str">
        <f t="shared" si="173"/>
        <v/>
      </c>
      <c r="U139" s="15" t="str">
        <f t="shared" si="173"/>
        <v/>
      </c>
      <c r="V139" s="11" t="str">
        <f t="shared" si="8"/>
        <v/>
      </c>
      <c r="W139" s="11" t="str">
        <f t="shared" si="9"/>
        <v/>
      </c>
    </row>
    <row r="140">
      <c r="C140" s="10"/>
      <c r="D140" s="10"/>
      <c r="E140" s="10"/>
      <c r="G140" s="11" t="str">
        <f t="shared" si="3"/>
        <v/>
      </c>
      <c r="H140" s="12" t="str">
        <f t="shared" si="4"/>
        <v/>
      </c>
      <c r="I140" s="12" t="str">
        <f t="shared" si="5"/>
        <v/>
      </c>
      <c r="J140" s="15" t="str">
        <f t="shared" ref="J140:U140" si="174">IF(OR($G140="",$E140=""),"",IF(MOD(MATCH(J$1,$J$1:$U$1,0)-MATCH($E140,$J$1:$U$1,0),$G140)=0,"Due",""))</f>
        <v/>
      </c>
      <c r="K140" s="15" t="str">
        <f t="shared" si="174"/>
        <v/>
      </c>
      <c r="L140" s="15" t="str">
        <f t="shared" si="174"/>
        <v/>
      </c>
      <c r="M140" s="15" t="str">
        <f t="shared" si="174"/>
        <v/>
      </c>
      <c r="N140" s="15" t="str">
        <f t="shared" si="174"/>
        <v/>
      </c>
      <c r="O140" s="15" t="str">
        <f t="shared" si="174"/>
        <v/>
      </c>
      <c r="P140" s="15" t="str">
        <f t="shared" si="174"/>
        <v/>
      </c>
      <c r="Q140" s="15" t="str">
        <f t="shared" si="174"/>
        <v/>
      </c>
      <c r="R140" s="15" t="str">
        <f t="shared" si="174"/>
        <v/>
      </c>
      <c r="S140" s="15" t="str">
        <f t="shared" si="174"/>
        <v/>
      </c>
      <c r="T140" s="15" t="str">
        <f t="shared" si="174"/>
        <v/>
      </c>
      <c r="U140" s="15" t="str">
        <f t="shared" si="174"/>
        <v/>
      </c>
      <c r="V140" s="11" t="str">
        <f t="shared" si="8"/>
        <v/>
      </c>
      <c r="W140" s="11" t="str">
        <f t="shared" si="9"/>
        <v/>
      </c>
    </row>
    <row r="141">
      <c r="C141" s="10"/>
      <c r="D141" s="10"/>
      <c r="E141" s="10"/>
      <c r="G141" s="11" t="str">
        <f t="shared" si="3"/>
        <v/>
      </c>
      <c r="H141" s="12" t="str">
        <f t="shared" si="4"/>
        <v/>
      </c>
      <c r="I141" s="12" t="str">
        <f t="shared" si="5"/>
        <v/>
      </c>
      <c r="J141" s="15" t="str">
        <f t="shared" ref="J141:U141" si="175">IF(OR($G141="",$E141=""),"",IF(MOD(MATCH(J$1,$J$1:$U$1,0)-MATCH($E141,$J$1:$U$1,0),$G141)=0,"Due",""))</f>
        <v/>
      </c>
      <c r="K141" s="15" t="str">
        <f t="shared" si="175"/>
        <v/>
      </c>
      <c r="L141" s="15" t="str">
        <f t="shared" si="175"/>
        <v/>
      </c>
      <c r="M141" s="15" t="str">
        <f t="shared" si="175"/>
        <v/>
      </c>
      <c r="N141" s="15" t="str">
        <f t="shared" si="175"/>
        <v/>
      </c>
      <c r="O141" s="15" t="str">
        <f t="shared" si="175"/>
        <v/>
      </c>
      <c r="P141" s="15" t="str">
        <f t="shared" si="175"/>
        <v/>
      </c>
      <c r="Q141" s="15" t="str">
        <f t="shared" si="175"/>
        <v/>
      </c>
      <c r="R141" s="15" t="str">
        <f t="shared" si="175"/>
        <v/>
      </c>
      <c r="S141" s="15" t="str">
        <f t="shared" si="175"/>
        <v/>
      </c>
      <c r="T141" s="15" t="str">
        <f t="shared" si="175"/>
        <v/>
      </c>
      <c r="U141" s="15" t="str">
        <f t="shared" si="175"/>
        <v/>
      </c>
      <c r="V141" s="11" t="str">
        <f t="shared" si="8"/>
        <v/>
      </c>
      <c r="W141" s="11" t="str">
        <f t="shared" si="9"/>
        <v/>
      </c>
    </row>
    <row r="142">
      <c r="C142" s="10"/>
      <c r="D142" s="10"/>
      <c r="E142" s="10"/>
      <c r="G142" s="11" t="str">
        <f t="shared" si="3"/>
        <v/>
      </c>
      <c r="H142" s="12" t="str">
        <f t="shared" si="4"/>
        <v/>
      </c>
      <c r="I142" s="12" t="str">
        <f t="shared" si="5"/>
        <v/>
      </c>
      <c r="J142" s="15" t="str">
        <f t="shared" ref="J142:U142" si="176">IF(OR($G142="",$E142=""),"",IF(MOD(MATCH(J$1,$J$1:$U$1,0)-MATCH($E142,$J$1:$U$1,0),$G142)=0,"Due",""))</f>
        <v/>
      </c>
      <c r="K142" s="15" t="str">
        <f t="shared" si="176"/>
        <v/>
      </c>
      <c r="L142" s="15" t="str">
        <f t="shared" si="176"/>
        <v/>
      </c>
      <c r="M142" s="15" t="str">
        <f t="shared" si="176"/>
        <v/>
      </c>
      <c r="N142" s="15" t="str">
        <f t="shared" si="176"/>
        <v/>
      </c>
      <c r="O142" s="15" t="str">
        <f t="shared" si="176"/>
        <v/>
      </c>
      <c r="P142" s="15" t="str">
        <f t="shared" si="176"/>
        <v/>
      </c>
      <c r="Q142" s="15" t="str">
        <f t="shared" si="176"/>
        <v/>
      </c>
      <c r="R142" s="15" t="str">
        <f t="shared" si="176"/>
        <v/>
      </c>
      <c r="S142" s="15" t="str">
        <f t="shared" si="176"/>
        <v/>
      </c>
      <c r="T142" s="15" t="str">
        <f t="shared" si="176"/>
        <v/>
      </c>
      <c r="U142" s="15" t="str">
        <f t="shared" si="176"/>
        <v/>
      </c>
      <c r="V142" s="11" t="str">
        <f t="shared" si="8"/>
        <v/>
      </c>
      <c r="W142" s="11" t="str">
        <f t="shared" si="9"/>
        <v/>
      </c>
    </row>
    <row r="143">
      <c r="C143" s="10"/>
      <c r="D143" s="10"/>
      <c r="E143" s="10"/>
      <c r="G143" s="11" t="str">
        <f t="shared" si="3"/>
        <v/>
      </c>
      <c r="H143" s="12" t="str">
        <f t="shared" si="4"/>
        <v/>
      </c>
      <c r="I143" s="12" t="str">
        <f t="shared" si="5"/>
        <v/>
      </c>
      <c r="J143" s="15" t="str">
        <f t="shared" ref="J143:U143" si="177">IF(OR($G143="",$E143=""),"",IF(MOD(MATCH(J$1,$J$1:$U$1,0)-MATCH($E143,$J$1:$U$1,0),$G143)=0,"Due",""))</f>
        <v/>
      </c>
      <c r="K143" s="15" t="str">
        <f t="shared" si="177"/>
        <v/>
      </c>
      <c r="L143" s="15" t="str">
        <f t="shared" si="177"/>
        <v/>
      </c>
      <c r="M143" s="15" t="str">
        <f t="shared" si="177"/>
        <v/>
      </c>
      <c r="N143" s="15" t="str">
        <f t="shared" si="177"/>
        <v/>
      </c>
      <c r="O143" s="15" t="str">
        <f t="shared" si="177"/>
        <v/>
      </c>
      <c r="P143" s="15" t="str">
        <f t="shared" si="177"/>
        <v/>
      </c>
      <c r="Q143" s="15" t="str">
        <f t="shared" si="177"/>
        <v/>
      </c>
      <c r="R143" s="15" t="str">
        <f t="shared" si="177"/>
        <v/>
      </c>
      <c r="S143" s="15" t="str">
        <f t="shared" si="177"/>
        <v/>
      </c>
      <c r="T143" s="15" t="str">
        <f t="shared" si="177"/>
        <v/>
      </c>
      <c r="U143" s="15" t="str">
        <f t="shared" si="177"/>
        <v/>
      </c>
      <c r="V143" s="11" t="str">
        <f t="shared" si="8"/>
        <v/>
      </c>
      <c r="W143" s="11" t="str">
        <f t="shared" si="9"/>
        <v/>
      </c>
    </row>
    <row r="144">
      <c r="C144" s="10"/>
      <c r="D144" s="10"/>
      <c r="E144" s="10"/>
      <c r="G144" s="11" t="str">
        <f t="shared" si="3"/>
        <v/>
      </c>
      <c r="H144" s="12" t="str">
        <f t="shared" si="4"/>
        <v/>
      </c>
      <c r="I144" s="12" t="str">
        <f t="shared" si="5"/>
        <v/>
      </c>
      <c r="J144" s="15" t="str">
        <f t="shared" ref="J144:U144" si="178">IF(OR($G144="",$E144=""),"",IF(MOD(MATCH(J$1,$J$1:$U$1,0)-MATCH($E144,$J$1:$U$1,0),$G144)=0,"Due",""))</f>
        <v/>
      </c>
      <c r="K144" s="15" t="str">
        <f t="shared" si="178"/>
        <v/>
      </c>
      <c r="L144" s="15" t="str">
        <f t="shared" si="178"/>
        <v/>
      </c>
      <c r="M144" s="15" t="str">
        <f t="shared" si="178"/>
        <v/>
      </c>
      <c r="N144" s="15" t="str">
        <f t="shared" si="178"/>
        <v/>
      </c>
      <c r="O144" s="15" t="str">
        <f t="shared" si="178"/>
        <v/>
      </c>
      <c r="P144" s="15" t="str">
        <f t="shared" si="178"/>
        <v/>
      </c>
      <c r="Q144" s="15" t="str">
        <f t="shared" si="178"/>
        <v/>
      </c>
      <c r="R144" s="15" t="str">
        <f t="shared" si="178"/>
        <v/>
      </c>
      <c r="S144" s="15" t="str">
        <f t="shared" si="178"/>
        <v/>
      </c>
      <c r="T144" s="15" t="str">
        <f t="shared" si="178"/>
        <v/>
      </c>
      <c r="U144" s="15" t="str">
        <f t="shared" si="178"/>
        <v/>
      </c>
      <c r="V144" s="11" t="str">
        <f t="shared" si="8"/>
        <v/>
      </c>
      <c r="W144" s="11" t="str">
        <f t="shared" si="9"/>
        <v/>
      </c>
    </row>
    <row r="145">
      <c r="C145" s="10"/>
      <c r="D145" s="10"/>
      <c r="E145" s="10"/>
      <c r="G145" s="11" t="str">
        <f t="shared" si="3"/>
        <v/>
      </c>
      <c r="H145" s="12" t="str">
        <f t="shared" si="4"/>
        <v/>
      </c>
      <c r="I145" s="12" t="str">
        <f t="shared" si="5"/>
        <v/>
      </c>
      <c r="J145" s="15" t="str">
        <f t="shared" ref="J145:U145" si="179">IF(OR($G145="",$E145=""),"",IF(MOD(MATCH(J$1,$J$1:$U$1,0)-MATCH($E145,$J$1:$U$1,0),$G145)=0,"Due",""))</f>
        <v/>
      </c>
      <c r="K145" s="15" t="str">
        <f t="shared" si="179"/>
        <v/>
      </c>
      <c r="L145" s="15" t="str">
        <f t="shared" si="179"/>
        <v/>
      </c>
      <c r="M145" s="15" t="str">
        <f t="shared" si="179"/>
        <v/>
      </c>
      <c r="N145" s="15" t="str">
        <f t="shared" si="179"/>
        <v/>
      </c>
      <c r="O145" s="15" t="str">
        <f t="shared" si="179"/>
        <v/>
      </c>
      <c r="P145" s="15" t="str">
        <f t="shared" si="179"/>
        <v/>
      </c>
      <c r="Q145" s="15" t="str">
        <f t="shared" si="179"/>
        <v/>
      </c>
      <c r="R145" s="15" t="str">
        <f t="shared" si="179"/>
        <v/>
      </c>
      <c r="S145" s="15" t="str">
        <f t="shared" si="179"/>
        <v/>
      </c>
      <c r="T145" s="15" t="str">
        <f t="shared" si="179"/>
        <v/>
      </c>
      <c r="U145" s="15" t="str">
        <f t="shared" si="179"/>
        <v/>
      </c>
      <c r="V145" s="11" t="str">
        <f t="shared" si="8"/>
        <v/>
      </c>
      <c r="W145" s="11" t="str">
        <f t="shared" si="9"/>
        <v/>
      </c>
    </row>
    <row r="146">
      <c r="C146" s="10"/>
      <c r="D146" s="10"/>
      <c r="E146" s="10"/>
      <c r="G146" s="11" t="str">
        <f t="shared" si="3"/>
        <v/>
      </c>
      <c r="H146" s="12" t="str">
        <f t="shared" si="4"/>
        <v/>
      </c>
      <c r="I146" s="12" t="str">
        <f t="shared" si="5"/>
        <v/>
      </c>
      <c r="J146" s="15" t="str">
        <f t="shared" ref="J146:U146" si="180">IF(OR($G146="",$E146=""),"",IF(MOD(MATCH(J$1,$J$1:$U$1,0)-MATCH($E146,$J$1:$U$1,0),$G146)=0,"Due",""))</f>
        <v/>
      </c>
      <c r="K146" s="15" t="str">
        <f t="shared" si="180"/>
        <v/>
      </c>
      <c r="L146" s="15" t="str">
        <f t="shared" si="180"/>
        <v/>
      </c>
      <c r="M146" s="15" t="str">
        <f t="shared" si="180"/>
        <v/>
      </c>
      <c r="N146" s="15" t="str">
        <f t="shared" si="180"/>
        <v/>
      </c>
      <c r="O146" s="15" t="str">
        <f t="shared" si="180"/>
        <v/>
      </c>
      <c r="P146" s="15" t="str">
        <f t="shared" si="180"/>
        <v/>
      </c>
      <c r="Q146" s="15" t="str">
        <f t="shared" si="180"/>
        <v/>
      </c>
      <c r="R146" s="15" t="str">
        <f t="shared" si="180"/>
        <v/>
      </c>
      <c r="S146" s="15" t="str">
        <f t="shared" si="180"/>
        <v/>
      </c>
      <c r="T146" s="15" t="str">
        <f t="shared" si="180"/>
        <v/>
      </c>
      <c r="U146" s="15" t="str">
        <f t="shared" si="180"/>
        <v/>
      </c>
      <c r="V146" s="11" t="str">
        <f t="shared" si="8"/>
        <v/>
      </c>
      <c r="W146" s="11" t="str">
        <f t="shared" si="9"/>
        <v/>
      </c>
    </row>
    <row r="147">
      <c r="C147" s="10"/>
      <c r="D147" s="10"/>
      <c r="E147" s="10"/>
      <c r="G147" s="11" t="str">
        <f t="shared" si="3"/>
        <v/>
      </c>
      <c r="H147" s="12" t="str">
        <f t="shared" si="4"/>
        <v/>
      </c>
      <c r="I147" s="12" t="str">
        <f t="shared" si="5"/>
        <v/>
      </c>
      <c r="J147" s="15" t="str">
        <f t="shared" ref="J147:U147" si="181">IF(OR($G147="",$E147=""),"",IF(MOD(MATCH(J$1,$J$1:$U$1,0)-MATCH($E147,$J$1:$U$1,0),$G147)=0,"Due",""))</f>
        <v/>
      </c>
      <c r="K147" s="15" t="str">
        <f t="shared" si="181"/>
        <v/>
      </c>
      <c r="L147" s="15" t="str">
        <f t="shared" si="181"/>
        <v/>
      </c>
      <c r="M147" s="15" t="str">
        <f t="shared" si="181"/>
        <v/>
      </c>
      <c r="N147" s="15" t="str">
        <f t="shared" si="181"/>
        <v/>
      </c>
      <c r="O147" s="15" t="str">
        <f t="shared" si="181"/>
        <v/>
      </c>
      <c r="P147" s="15" t="str">
        <f t="shared" si="181"/>
        <v/>
      </c>
      <c r="Q147" s="15" t="str">
        <f t="shared" si="181"/>
        <v/>
      </c>
      <c r="R147" s="15" t="str">
        <f t="shared" si="181"/>
        <v/>
      </c>
      <c r="S147" s="15" t="str">
        <f t="shared" si="181"/>
        <v/>
      </c>
      <c r="T147" s="15" t="str">
        <f t="shared" si="181"/>
        <v/>
      </c>
      <c r="U147" s="15" t="str">
        <f t="shared" si="181"/>
        <v/>
      </c>
      <c r="V147" s="11" t="str">
        <f t="shared" si="8"/>
        <v/>
      </c>
      <c r="W147" s="11" t="str">
        <f t="shared" si="9"/>
        <v/>
      </c>
    </row>
    <row r="148">
      <c r="C148" s="10"/>
      <c r="D148" s="10"/>
      <c r="E148" s="10"/>
      <c r="G148" s="11" t="str">
        <f t="shared" si="3"/>
        <v/>
      </c>
      <c r="H148" s="12" t="str">
        <f t="shared" si="4"/>
        <v/>
      </c>
      <c r="I148" s="12" t="str">
        <f t="shared" si="5"/>
        <v/>
      </c>
      <c r="J148" s="15" t="str">
        <f t="shared" ref="J148:U148" si="182">IF(OR($G148="",$E148=""),"",IF(MOD(MATCH(J$1,$J$1:$U$1,0)-MATCH($E148,$J$1:$U$1,0),$G148)=0,"Due",""))</f>
        <v/>
      </c>
      <c r="K148" s="15" t="str">
        <f t="shared" si="182"/>
        <v/>
      </c>
      <c r="L148" s="15" t="str">
        <f t="shared" si="182"/>
        <v/>
      </c>
      <c r="M148" s="15" t="str">
        <f t="shared" si="182"/>
        <v/>
      </c>
      <c r="N148" s="15" t="str">
        <f t="shared" si="182"/>
        <v/>
      </c>
      <c r="O148" s="15" t="str">
        <f t="shared" si="182"/>
        <v/>
      </c>
      <c r="P148" s="15" t="str">
        <f t="shared" si="182"/>
        <v/>
      </c>
      <c r="Q148" s="15" t="str">
        <f t="shared" si="182"/>
        <v/>
      </c>
      <c r="R148" s="15" t="str">
        <f t="shared" si="182"/>
        <v/>
      </c>
      <c r="S148" s="15" t="str">
        <f t="shared" si="182"/>
        <v/>
      </c>
      <c r="T148" s="15" t="str">
        <f t="shared" si="182"/>
        <v/>
      </c>
      <c r="U148" s="15" t="str">
        <f t="shared" si="182"/>
        <v/>
      </c>
      <c r="V148" s="11" t="str">
        <f t="shared" si="8"/>
        <v/>
      </c>
      <c r="W148" s="11" t="str">
        <f t="shared" si="9"/>
        <v/>
      </c>
    </row>
    <row r="149">
      <c r="C149" s="10"/>
      <c r="D149" s="10"/>
      <c r="E149" s="10"/>
      <c r="G149" s="11" t="str">
        <f t="shared" si="3"/>
        <v/>
      </c>
      <c r="H149" s="12" t="str">
        <f t="shared" si="4"/>
        <v/>
      </c>
      <c r="I149" s="12" t="str">
        <f t="shared" si="5"/>
        <v/>
      </c>
      <c r="J149" s="15" t="str">
        <f t="shared" ref="J149:U149" si="183">IF(OR($G149="",$E149=""),"",IF(MOD(MATCH(J$1,$J$1:$U$1,0)-MATCH($E149,$J$1:$U$1,0),$G149)=0,"Due",""))</f>
        <v/>
      </c>
      <c r="K149" s="15" t="str">
        <f t="shared" si="183"/>
        <v/>
      </c>
      <c r="L149" s="15" t="str">
        <f t="shared" si="183"/>
        <v/>
      </c>
      <c r="M149" s="15" t="str">
        <f t="shared" si="183"/>
        <v/>
      </c>
      <c r="N149" s="15" t="str">
        <f t="shared" si="183"/>
        <v/>
      </c>
      <c r="O149" s="15" t="str">
        <f t="shared" si="183"/>
        <v/>
      </c>
      <c r="P149" s="15" t="str">
        <f t="shared" si="183"/>
        <v/>
      </c>
      <c r="Q149" s="15" t="str">
        <f t="shared" si="183"/>
        <v/>
      </c>
      <c r="R149" s="15" t="str">
        <f t="shared" si="183"/>
        <v/>
      </c>
      <c r="S149" s="15" t="str">
        <f t="shared" si="183"/>
        <v/>
      </c>
      <c r="T149" s="15" t="str">
        <f t="shared" si="183"/>
        <v/>
      </c>
      <c r="U149" s="15" t="str">
        <f t="shared" si="183"/>
        <v/>
      </c>
      <c r="V149" s="11" t="str">
        <f t="shared" si="8"/>
        <v/>
      </c>
      <c r="W149" s="11" t="str">
        <f t="shared" si="9"/>
        <v/>
      </c>
    </row>
    <row r="150">
      <c r="C150" s="10"/>
      <c r="D150" s="10"/>
      <c r="E150" s="10"/>
      <c r="G150" s="11" t="str">
        <f t="shared" si="3"/>
        <v/>
      </c>
      <c r="H150" s="12" t="str">
        <f t="shared" si="4"/>
        <v/>
      </c>
      <c r="I150" s="12" t="str">
        <f t="shared" si="5"/>
        <v/>
      </c>
      <c r="J150" s="15" t="str">
        <f t="shared" ref="J150:U150" si="184">IF(OR($G150="",$E150=""),"",IF(MOD(MATCH(J$1,$J$1:$U$1,0)-MATCH($E150,$J$1:$U$1,0),$G150)=0,"Due",""))</f>
        <v/>
      </c>
      <c r="K150" s="15" t="str">
        <f t="shared" si="184"/>
        <v/>
      </c>
      <c r="L150" s="15" t="str">
        <f t="shared" si="184"/>
        <v/>
      </c>
      <c r="M150" s="15" t="str">
        <f t="shared" si="184"/>
        <v/>
      </c>
      <c r="N150" s="15" t="str">
        <f t="shared" si="184"/>
        <v/>
      </c>
      <c r="O150" s="15" t="str">
        <f t="shared" si="184"/>
        <v/>
      </c>
      <c r="P150" s="15" t="str">
        <f t="shared" si="184"/>
        <v/>
      </c>
      <c r="Q150" s="15" t="str">
        <f t="shared" si="184"/>
        <v/>
      </c>
      <c r="R150" s="15" t="str">
        <f t="shared" si="184"/>
        <v/>
      </c>
      <c r="S150" s="15" t="str">
        <f t="shared" si="184"/>
        <v/>
      </c>
      <c r="T150" s="15" t="str">
        <f t="shared" si="184"/>
        <v/>
      </c>
      <c r="U150" s="15" t="str">
        <f t="shared" si="184"/>
        <v/>
      </c>
      <c r="V150" s="11" t="str">
        <f t="shared" si="8"/>
        <v/>
      </c>
      <c r="W150" s="11" t="str">
        <f t="shared" si="9"/>
        <v/>
      </c>
    </row>
    <row r="151">
      <c r="C151" s="10"/>
      <c r="D151" s="10"/>
      <c r="E151" s="10"/>
      <c r="G151" s="11" t="str">
        <f t="shared" si="3"/>
        <v/>
      </c>
      <c r="H151" s="12" t="str">
        <f t="shared" si="4"/>
        <v/>
      </c>
      <c r="I151" s="12" t="str">
        <f t="shared" si="5"/>
        <v/>
      </c>
      <c r="J151" s="15" t="str">
        <f t="shared" ref="J151:U151" si="185">IF(OR($G151="",$E151=""),"",IF(MOD(MATCH(J$1,$J$1:$U$1,0)-MATCH($E151,$J$1:$U$1,0),$G151)=0,"Due",""))</f>
        <v/>
      </c>
      <c r="K151" s="15" t="str">
        <f t="shared" si="185"/>
        <v/>
      </c>
      <c r="L151" s="15" t="str">
        <f t="shared" si="185"/>
        <v/>
      </c>
      <c r="M151" s="15" t="str">
        <f t="shared" si="185"/>
        <v/>
      </c>
      <c r="N151" s="15" t="str">
        <f t="shared" si="185"/>
        <v/>
      </c>
      <c r="O151" s="15" t="str">
        <f t="shared" si="185"/>
        <v/>
      </c>
      <c r="P151" s="15" t="str">
        <f t="shared" si="185"/>
        <v/>
      </c>
      <c r="Q151" s="15" t="str">
        <f t="shared" si="185"/>
        <v/>
      </c>
      <c r="R151" s="15" t="str">
        <f t="shared" si="185"/>
        <v/>
      </c>
      <c r="S151" s="15" t="str">
        <f t="shared" si="185"/>
        <v/>
      </c>
      <c r="T151" s="15" t="str">
        <f t="shared" si="185"/>
        <v/>
      </c>
      <c r="U151" s="15" t="str">
        <f t="shared" si="185"/>
        <v/>
      </c>
      <c r="V151" s="11" t="str">
        <f t="shared" si="8"/>
        <v/>
      </c>
      <c r="W151" s="11" t="str">
        <f t="shared" si="9"/>
        <v/>
      </c>
    </row>
    <row r="152">
      <c r="C152" s="10"/>
      <c r="D152" s="10"/>
      <c r="E152" s="10"/>
      <c r="G152" s="11" t="str">
        <f t="shared" si="3"/>
        <v/>
      </c>
      <c r="H152" s="12" t="str">
        <f t="shared" si="4"/>
        <v/>
      </c>
      <c r="I152" s="12" t="str">
        <f t="shared" si="5"/>
        <v/>
      </c>
      <c r="J152" s="15" t="str">
        <f t="shared" ref="J152:U152" si="186">IF(OR($G152="",$E152=""),"",IF(MOD(MATCH(J$1,$J$1:$U$1,0)-MATCH($E152,$J$1:$U$1,0),$G152)=0,"Due",""))</f>
        <v/>
      </c>
      <c r="K152" s="15" t="str">
        <f t="shared" si="186"/>
        <v/>
      </c>
      <c r="L152" s="15" t="str">
        <f t="shared" si="186"/>
        <v/>
      </c>
      <c r="M152" s="15" t="str">
        <f t="shared" si="186"/>
        <v/>
      </c>
      <c r="N152" s="15" t="str">
        <f t="shared" si="186"/>
        <v/>
      </c>
      <c r="O152" s="15" t="str">
        <f t="shared" si="186"/>
        <v/>
      </c>
      <c r="P152" s="15" t="str">
        <f t="shared" si="186"/>
        <v/>
      </c>
      <c r="Q152" s="15" t="str">
        <f t="shared" si="186"/>
        <v/>
      </c>
      <c r="R152" s="15" t="str">
        <f t="shared" si="186"/>
        <v/>
      </c>
      <c r="S152" s="15" t="str">
        <f t="shared" si="186"/>
        <v/>
      </c>
      <c r="T152" s="15" t="str">
        <f t="shared" si="186"/>
        <v/>
      </c>
      <c r="U152" s="15" t="str">
        <f t="shared" si="186"/>
        <v/>
      </c>
      <c r="V152" s="11" t="str">
        <f t="shared" si="8"/>
        <v/>
      </c>
      <c r="W152" s="11" t="str">
        <f t="shared" si="9"/>
        <v/>
      </c>
    </row>
    <row r="153">
      <c r="C153" s="10"/>
      <c r="D153" s="10"/>
      <c r="E153" s="10"/>
      <c r="G153" s="11" t="str">
        <f t="shared" si="3"/>
        <v/>
      </c>
      <c r="H153" s="12" t="str">
        <f t="shared" si="4"/>
        <v/>
      </c>
      <c r="I153" s="12" t="str">
        <f t="shared" si="5"/>
        <v/>
      </c>
      <c r="J153" s="15" t="str">
        <f t="shared" ref="J153:U153" si="187">IF(OR($G153="",$E153=""),"",IF(MOD(MATCH(J$1,$J$1:$U$1,0)-MATCH($E153,$J$1:$U$1,0),$G153)=0,"Due",""))</f>
        <v/>
      </c>
      <c r="K153" s="15" t="str">
        <f t="shared" si="187"/>
        <v/>
      </c>
      <c r="L153" s="15" t="str">
        <f t="shared" si="187"/>
        <v/>
      </c>
      <c r="M153" s="15" t="str">
        <f t="shared" si="187"/>
        <v/>
      </c>
      <c r="N153" s="15" t="str">
        <f t="shared" si="187"/>
        <v/>
      </c>
      <c r="O153" s="15" t="str">
        <f t="shared" si="187"/>
        <v/>
      </c>
      <c r="P153" s="15" t="str">
        <f t="shared" si="187"/>
        <v/>
      </c>
      <c r="Q153" s="15" t="str">
        <f t="shared" si="187"/>
        <v/>
      </c>
      <c r="R153" s="15" t="str">
        <f t="shared" si="187"/>
        <v/>
      </c>
      <c r="S153" s="15" t="str">
        <f t="shared" si="187"/>
        <v/>
      </c>
      <c r="T153" s="15" t="str">
        <f t="shared" si="187"/>
        <v/>
      </c>
      <c r="U153" s="15" t="str">
        <f t="shared" si="187"/>
        <v/>
      </c>
      <c r="V153" s="11" t="str">
        <f t="shared" si="8"/>
        <v/>
      </c>
      <c r="W153" s="11" t="str">
        <f t="shared" si="9"/>
        <v/>
      </c>
    </row>
    <row r="154">
      <c r="C154" s="10"/>
      <c r="D154" s="10"/>
      <c r="E154" s="10"/>
      <c r="G154" s="11" t="str">
        <f t="shared" si="3"/>
        <v/>
      </c>
      <c r="H154" s="12" t="str">
        <f t="shared" si="4"/>
        <v/>
      </c>
      <c r="I154" s="12" t="str">
        <f t="shared" si="5"/>
        <v/>
      </c>
      <c r="J154" s="15" t="str">
        <f t="shared" ref="J154:U154" si="188">IF(OR($G154="",$E154=""),"",IF(MOD(MATCH(J$1,$J$1:$U$1,0)-MATCH($E154,$J$1:$U$1,0),$G154)=0,"Due",""))</f>
        <v/>
      </c>
      <c r="K154" s="15" t="str">
        <f t="shared" si="188"/>
        <v/>
      </c>
      <c r="L154" s="15" t="str">
        <f t="shared" si="188"/>
        <v/>
      </c>
      <c r="M154" s="15" t="str">
        <f t="shared" si="188"/>
        <v/>
      </c>
      <c r="N154" s="15" t="str">
        <f t="shared" si="188"/>
        <v/>
      </c>
      <c r="O154" s="15" t="str">
        <f t="shared" si="188"/>
        <v/>
      </c>
      <c r="P154" s="15" t="str">
        <f t="shared" si="188"/>
        <v/>
      </c>
      <c r="Q154" s="15" t="str">
        <f t="shared" si="188"/>
        <v/>
      </c>
      <c r="R154" s="15" t="str">
        <f t="shared" si="188"/>
        <v/>
      </c>
      <c r="S154" s="15" t="str">
        <f t="shared" si="188"/>
        <v/>
      </c>
      <c r="T154" s="15" t="str">
        <f t="shared" si="188"/>
        <v/>
      </c>
      <c r="U154" s="15" t="str">
        <f t="shared" si="188"/>
        <v/>
      </c>
      <c r="V154" s="11" t="str">
        <f t="shared" si="8"/>
        <v/>
      </c>
      <c r="W154" s="11" t="str">
        <f t="shared" si="9"/>
        <v/>
      </c>
    </row>
    <row r="155">
      <c r="C155" s="10"/>
      <c r="D155" s="10"/>
      <c r="E155" s="10"/>
      <c r="G155" s="11" t="str">
        <f t="shared" si="3"/>
        <v/>
      </c>
      <c r="H155" s="12" t="str">
        <f t="shared" si="4"/>
        <v/>
      </c>
      <c r="I155" s="12" t="str">
        <f t="shared" si="5"/>
        <v/>
      </c>
      <c r="J155" s="15" t="str">
        <f t="shared" ref="J155:U155" si="189">IF(OR($G155="",$E155=""),"",IF(MOD(MATCH(J$1,$J$1:$U$1,0)-MATCH($E155,$J$1:$U$1,0),$G155)=0,"Due",""))</f>
        <v/>
      </c>
      <c r="K155" s="15" t="str">
        <f t="shared" si="189"/>
        <v/>
      </c>
      <c r="L155" s="15" t="str">
        <f t="shared" si="189"/>
        <v/>
      </c>
      <c r="M155" s="15" t="str">
        <f t="shared" si="189"/>
        <v/>
      </c>
      <c r="N155" s="15" t="str">
        <f t="shared" si="189"/>
        <v/>
      </c>
      <c r="O155" s="15" t="str">
        <f t="shared" si="189"/>
        <v/>
      </c>
      <c r="P155" s="15" t="str">
        <f t="shared" si="189"/>
        <v/>
      </c>
      <c r="Q155" s="15" t="str">
        <f t="shared" si="189"/>
        <v/>
      </c>
      <c r="R155" s="15" t="str">
        <f t="shared" si="189"/>
        <v/>
      </c>
      <c r="S155" s="15" t="str">
        <f t="shared" si="189"/>
        <v/>
      </c>
      <c r="T155" s="15" t="str">
        <f t="shared" si="189"/>
        <v/>
      </c>
      <c r="U155" s="15" t="str">
        <f t="shared" si="189"/>
        <v/>
      </c>
      <c r="V155" s="11" t="str">
        <f t="shared" si="8"/>
        <v/>
      </c>
      <c r="W155" s="11" t="str">
        <f t="shared" si="9"/>
        <v/>
      </c>
    </row>
    <row r="156">
      <c r="C156" s="10"/>
      <c r="D156" s="10"/>
      <c r="E156" s="10"/>
      <c r="G156" s="11" t="str">
        <f t="shared" si="3"/>
        <v/>
      </c>
      <c r="H156" s="12" t="str">
        <f t="shared" si="4"/>
        <v/>
      </c>
      <c r="I156" s="12" t="str">
        <f t="shared" si="5"/>
        <v/>
      </c>
      <c r="J156" s="15" t="str">
        <f t="shared" ref="J156:U156" si="190">IF(OR($G156="",$E156=""),"",IF(MOD(MATCH(J$1,$J$1:$U$1,0)-MATCH($E156,$J$1:$U$1,0),$G156)=0,"Due",""))</f>
        <v/>
      </c>
      <c r="K156" s="15" t="str">
        <f t="shared" si="190"/>
        <v/>
      </c>
      <c r="L156" s="15" t="str">
        <f t="shared" si="190"/>
        <v/>
      </c>
      <c r="M156" s="15" t="str">
        <f t="shared" si="190"/>
        <v/>
      </c>
      <c r="N156" s="15" t="str">
        <f t="shared" si="190"/>
        <v/>
      </c>
      <c r="O156" s="15" t="str">
        <f t="shared" si="190"/>
        <v/>
      </c>
      <c r="P156" s="15" t="str">
        <f t="shared" si="190"/>
        <v/>
      </c>
      <c r="Q156" s="15" t="str">
        <f t="shared" si="190"/>
        <v/>
      </c>
      <c r="R156" s="15" t="str">
        <f t="shared" si="190"/>
        <v/>
      </c>
      <c r="S156" s="15" t="str">
        <f t="shared" si="190"/>
        <v/>
      </c>
      <c r="T156" s="15" t="str">
        <f t="shared" si="190"/>
        <v/>
      </c>
      <c r="U156" s="15" t="str">
        <f t="shared" si="190"/>
        <v/>
      </c>
      <c r="V156" s="11" t="str">
        <f t="shared" si="8"/>
        <v/>
      </c>
      <c r="W156" s="11" t="str">
        <f t="shared" si="9"/>
        <v/>
      </c>
    </row>
    <row r="157">
      <c r="C157" s="10"/>
      <c r="D157" s="10"/>
      <c r="E157" s="10"/>
      <c r="G157" s="11" t="str">
        <f t="shared" si="3"/>
        <v/>
      </c>
      <c r="H157" s="12" t="str">
        <f t="shared" si="4"/>
        <v/>
      </c>
      <c r="I157" s="12" t="str">
        <f t="shared" si="5"/>
        <v/>
      </c>
      <c r="J157" s="15" t="str">
        <f t="shared" ref="J157:U157" si="191">IF(OR($G157="",$E157=""),"",IF(MOD(MATCH(J$1,$J$1:$U$1,0)-MATCH($E157,$J$1:$U$1,0),$G157)=0,"Due",""))</f>
        <v/>
      </c>
      <c r="K157" s="15" t="str">
        <f t="shared" si="191"/>
        <v/>
      </c>
      <c r="L157" s="15" t="str">
        <f t="shared" si="191"/>
        <v/>
      </c>
      <c r="M157" s="15" t="str">
        <f t="shared" si="191"/>
        <v/>
      </c>
      <c r="N157" s="15" t="str">
        <f t="shared" si="191"/>
        <v/>
      </c>
      <c r="O157" s="15" t="str">
        <f t="shared" si="191"/>
        <v/>
      </c>
      <c r="P157" s="15" t="str">
        <f t="shared" si="191"/>
        <v/>
      </c>
      <c r="Q157" s="15" t="str">
        <f t="shared" si="191"/>
        <v/>
      </c>
      <c r="R157" s="15" t="str">
        <f t="shared" si="191"/>
        <v/>
      </c>
      <c r="S157" s="15" t="str">
        <f t="shared" si="191"/>
        <v/>
      </c>
      <c r="T157" s="15" t="str">
        <f t="shared" si="191"/>
        <v/>
      </c>
      <c r="U157" s="15" t="str">
        <f t="shared" si="191"/>
        <v/>
      </c>
      <c r="V157" s="11" t="str">
        <f t="shared" si="8"/>
        <v/>
      </c>
      <c r="W157" s="11" t="str">
        <f t="shared" si="9"/>
        <v/>
      </c>
    </row>
    <row r="158">
      <c r="C158" s="10"/>
      <c r="D158" s="10"/>
      <c r="E158" s="10"/>
      <c r="G158" s="11" t="str">
        <f t="shared" si="3"/>
        <v/>
      </c>
      <c r="H158" s="12" t="str">
        <f t="shared" si="4"/>
        <v/>
      </c>
      <c r="I158" s="12" t="str">
        <f t="shared" si="5"/>
        <v/>
      </c>
      <c r="J158" s="15" t="str">
        <f t="shared" ref="J158:U158" si="192">IF(OR($G158="",$E158=""),"",IF(MOD(MATCH(J$1,$J$1:$U$1,0)-MATCH($E158,$J$1:$U$1,0),$G158)=0,"Due",""))</f>
        <v/>
      </c>
      <c r="K158" s="15" t="str">
        <f t="shared" si="192"/>
        <v/>
      </c>
      <c r="L158" s="15" t="str">
        <f t="shared" si="192"/>
        <v/>
      </c>
      <c r="M158" s="15" t="str">
        <f t="shared" si="192"/>
        <v/>
      </c>
      <c r="N158" s="15" t="str">
        <f t="shared" si="192"/>
        <v/>
      </c>
      <c r="O158" s="15" t="str">
        <f t="shared" si="192"/>
        <v/>
      </c>
      <c r="P158" s="15" t="str">
        <f t="shared" si="192"/>
        <v/>
      </c>
      <c r="Q158" s="15" t="str">
        <f t="shared" si="192"/>
        <v/>
      </c>
      <c r="R158" s="15" t="str">
        <f t="shared" si="192"/>
        <v/>
      </c>
      <c r="S158" s="15" t="str">
        <f t="shared" si="192"/>
        <v/>
      </c>
      <c r="T158" s="15" t="str">
        <f t="shared" si="192"/>
        <v/>
      </c>
      <c r="U158" s="15" t="str">
        <f t="shared" si="192"/>
        <v/>
      </c>
      <c r="V158" s="11" t="str">
        <f t="shared" si="8"/>
        <v/>
      </c>
      <c r="W158" s="11" t="str">
        <f t="shared" si="9"/>
        <v/>
      </c>
    </row>
    <row r="159">
      <c r="C159" s="10"/>
      <c r="D159" s="10"/>
      <c r="E159" s="10"/>
      <c r="G159" s="11" t="str">
        <f t="shared" si="3"/>
        <v/>
      </c>
      <c r="H159" s="12" t="str">
        <f t="shared" si="4"/>
        <v/>
      </c>
      <c r="I159" s="12" t="str">
        <f t="shared" si="5"/>
        <v/>
      </c>
      <c r="J159" s="15" t="str">
        <f t="shared" ref="J159:U159" si="193">IF(OR($G159="",$E159=""),"",IF(MOD(MATCH(J$1,$J$1:$U$1,0)-MATCH($E159,$J$1:$U$1,0),$G159)=0,"Due",""))</f>
        <v/>
      </c>
      <c r="K159" s="15" t="str">
        <f t="shared" si="193"/>
        <v/>
      </c>
      <c r="L159" s="15" t="str">
        <f t="shared" si="193"/>
        <v/>
      </c>
      <c r="M159" s="15" t="str">
        <f t="shared" si="193"/>
        <v/>
      </c>
      <c r="N159" s="15" t="str">
        <f t="shared" si="193"/>
        <v/>
      </c>
      <c r="O159" s="15" t="str">
        <f t="shared" si="193"/>
        <v/>
      </c>
      <c r="P159" s="15" t="str">
        <f t="shared" si="193"/>
        <v/>
      </c>
      <c r="Q159" s="15" t="str">
        <f t="shared" si="193"/>
        <v/>
      </c>
      <c r="R159" s="15" t="str">
        <f t="shared" si="193"/>
        <v/>
      </c>
      <c r="S159" s="15" t="str">
        <f t="shared" si="193"/>
        <v/>
      </c>
      <c r="T159" s="15" t="str">
        <f t="shared" si="193"/>
        <v/>
      </c>
      <c r="U159" s="15" t="str">
        <f t="shared" si="193"/>
        <v/>
      </c>
      <c r="V159" s="11" t="str">
        <f t="shared" si="8"/>
        <v/>
      </c>
      <c r="W159" s="11" t="str">
        <f t="shared" si="9"/>
        <v/>
      </c>
    </row>
    <row r="160">
      <c r="C160" s="10"/>
      <c r="D160" s="10"/>
      <c r="E160" s="10"/>
      <c r="G160" s="11" t="str">
        <f t="shared" si="3"/>
        <v/>
      </c>
      <c r="H160" s="12" t="str">
        <f t="shared" si="4"/>
        <v/>
      </c>
      <c r="I160" s="12" t="str">
        <f t="shared" si="5"/>
        <v/>
      </c>
      <c r="J160" s="15" t="str">
        <f t="shared" ref="J160:U160" si="194">IF(OR($G160="",$E160=""),"",IF(MOD(MATCH(J$1,$J$1:$U$1,0)-MATCH($E160,$J$1:$U$1,0),$G160)=0,"Due",""))</f>
        <v/>
      </c>
      <c r="K160" s="15" t="str">
        <f t="shared" si="194"/>
        <v/>
      </c>
      <c r="L160" s="15" t="str">
        <f t="shared" si="194"/>
        <v/>
      </c>
      <c r="M160" s="15" t="str">
        <f t="shared" si="194"/>
        <v/>
      </c>
      <c r="N160" s="15" t="str">
        <f t="shared" si="194"/>
        <v/>
      </c>
      <c r="O160" s="15" t="str">
        <f t="shared" si="194"/>
        <v/>
      </c>
      <c r="P160" s="15" t="str">
        <f t="shared" si="194"/>
        <v/>
      </c>
      <c r="Q160" s="15" t="str">
        <f t="shared" si="194"/>
        <v/>
      </c>
      <c r="R160" s="15" t="str">
        <f t="shared" si="194"/>
        <v/>
      </c>
      <c r="S160" s="15" t="str">
        <f t="shared" si="194"/>
        <v/>
      </c>
      <c r="T160" s="15" t="str">
        <f t="shared" si="194"/>
        <v/>
      </c>
      <c r="U160" s="15" t="str">
        <f t="shared" si="194"/>
        <v/>
      </c>
      <c r="V160" s="11" t="str">
        <f t="shared" si="8"/>
        <v/>
      </c>
      <c r="W160" s="11" t="str">
        <f t="shared" si="9"/>
        <v/>
      </c>
    </row>
    <row r="161">
      <c r="C161" s="10"/>
      <c r="D161" s="10"/>
      <c r="E161" s="10"/>
      <c r="G161" s="11" t="str">
        <f t="shared" si="3"/>
        <v/>
      </c>
      <c r="H161" s="12" t="str">
        <f t="shared" si="4"/>
        <v/>
      </c>
      <c r="I161" s="12" t="str">
        <f t="shared" si="5"/>
        <v/>
      </c>
      <c r="J161" s="15" t="str">
        <f t="shared" ref="J161:U161" si="195">IF(OR($G161="",$E161=""),"",IF(MOD(MATCH(J$1,$J$1:$U$1,0)-MATCH($E161,$J$1:$U$1,0),$G161)=0,"Due",""))</f>
        <v/>
      </c>
      <c r="K161" s="15" t="str">
        <f t="shared" si="195"/>
        <v/>
      </c>
      <c r="L161" s="15" t="str">
        <f t="shared" si="195"/>
        <v/>
      </c>
      <c r="M161" s="15" t="str">
        <f t="shared" si="195"/>
        <v/>
      </c>
      <c r="N161" s="15" t="str">
        <f t="shared" si="195"/>
        <v/>
      </c>
      <c r="O161" s="15" t="str">
        <f t="shared" si="195"/>
        <v/>
      </c>
      <c r="P161" s="15" t="str">
        <f t="shared" si="195"/>
        <v/>
      </c>
      <c r="Q161" s="15" t="str">
        <f t="shared" si="195"/>
        <v/>
      </c>
      <c r="R161" s="15" t="str">
        <f t="shared" si="195"/>
        <v/>
      </c>
      <c r="S161" s="15" t="str">
        <f t="shared" si="195"/>
        <v/>
      </c>
      <c r="T161" s="15" t="str">
        <f t="shared" si="195"/>
        <v/>
      </c>
      <c r="U161" s="15" t="str">
        <f t="shared" si="195"/>
        <v/>
      </c>
      <c r="V161" s="11" t="str">
        <f t="shared" si="8"/>
        <v/>
      </c>
      <c r="W161" s="11" t="str">
        <f t="shared" si="9"/>
        <v/>
      </c>
    </row>
    <row r="162">
      <c r="C162" s="10"/>
      <c r="D162" s="10"/>
      <c r="E162" s="10"/>
      <c r="G162" s="11" t="str">
        <f t="shared" si="3"/>
        <v/>
      </c>
      <c r="H162" s="12" t="str">
        <f t="shared" si="4"/>
        <v/>
      </c>
      <c r="I162" s="12" t="str">
        <f t="shared" si="5"/>
        <v/>
      </c>
      <c r="J162" s="15" t="str">
        <f t="shared" ref="J162:U162" si="196">IF(OR($G162="",$E162=""),"",IF(MOD(MATCH(J$1,$J$1:$U$1,0)-MATCH($E162,$J$1:$U$1,0),$G162)=0,"Due",""))</f>
        <v/>
      </c>
      <c r="K162" s="15" t="str">
        <f t="shared" si="196"/>
        <v/>
      </c>
      <c r="L162" s="15" t="str">
        <f t="shared" si="196"/>
        <v/>
      </c>
      <c r="M162" s="15" t="str">
        <f t="shared" si="196"/>
        <v/>
      </c>
      <c r="N162" s="15" t="str">
        <f t="shared" si="196"/>
        <v/>
      </c>
      <c r="O162" s="15" t="str">
        <f t="shared" si="196"/>
        <v/>
      </c>
      <c r="P162" s="15" t="str">
        <f t="shared" si="196"/>
        <v/>
      </c>
      <c r="Q162" s="15" t="str">
        <f t="shared" si="196"/>
        <v/>
      </c>
      <c r="R162" s="15" t="str">
        <f t="shared" si="196"/>
        <v/>
      </c>
      <c r="S162" s="15" t="str">
        <f t="shared" si="196"/>
        <v/>
      </c>
      <c r="T162" s="15" t="str">
        <f t="shared" si="196"/>
        <v/>
      </c>
      <c r="U162" s="15" t="str">
        <f t="shared" si="196"/>
        <v/>
      </c>
      <c r="V162" s="11" t="str">
        <f t="shared" si="8"/>
        <v/>
      </c>
      <c r="W162" s="11" t="str">
        <f t="shared" si="9"/>
        <v/>
      </c>
    </row>
    <row r="163">
      <c r="C163" s="10"/>
      <c r="D163" s="10"/>
      <c r="E163" s="10"/>
      <c r="G163" s="11" t="str">
        <f t="shared" si="3"/>
        <v/>
      </c>
      <c r="H163" s="12" t="str">
        <f t="shared" si="4"/>
        <v/>
      </c>
      <c r="I163" s="12" t="str">
        <f t="shared" si="5"/>
        <v/>
      </c>
      <c r="J163" s="15" t="str">
        <f t="shared" ref="J163:U163" si="197">IF(OR($G163="",$E163=""),"",IF(MOD(MATCH(J$1,$J$1:$U$1,0)-MATCH($E163,$J$1:$U$1,0),$G163)=0,"Due",""))</f>
        <v/>
      </c>
      <c r="K163" s="15" t="str">
        <f t="shared" si="197"/>
        <v/>
      </c>
      <c r="L163" s="15" t="str">
        <f t="shared" si="197"/>
        <v/>
      </c>
      <c r="M163" s="15" t="str">
        <f t="shared" si="197"/>
        <v/>
      </c>
      <c r="N163" s="15" t="str">
        <f t="shared" si="197"/>
        <v/>
      </c>
      <c r="O163" s="15" t="str">
        <f t="shared" si="197"/>
        <v/>
      </c>
      <c r="P163" s="15" t="str">
        <f t="shared" si="197"/>
        <v/>
      </c>
      <c r="Q163" s="15" t="str">
        <f t="shared" si="197"/>
        <v/>
      </c>
      <c r="R163" s="15" t="str">
        <f t="shared" si="197"/>
        <v/>
      </c>
      <c r="S163" s="15" t="str">
        <f t="shared" si="197"/>
        <v/>
      </c>
      <c r="T163" s="15" t="str">
        <f t="shared" si="197"/>
        <v/>
      </c>
      <c r="U163" s="15" t="str">
        <f t="shared" si="197"/>
        <v/>
      </c>
      <c r="V163" s="11" t="str">
        <f t="shared" si="8"/>
        <v/>
      </c>
      <c r="W163" s="11" t="str">
        <f t="shared" si="9"/>
        <v/>
      </c>
    </row>
    <row r="164">
      <c r="C164" s="10"/>
      <c r="D164" s="10"/>
      <c r="E164" s="10"/>
      <c r="G164" s="11" t="str">
        <f t="shared" si="3"/>
        <v/>
      </c>
      <c r="H164" s="12" t="str">
        <f t="shared" si="4"/>
        <v/>
      </c>
      <c r="I164" s="12" t="str">
        <f t="shared" si="5"/>
        <v/>
      </c>
      <c r="J164" s="15" t="str">
        <f t="shared" ref="J164:U164" si="198">IF(OR($G164="",$E164=""),"",IF(MOD(MATCH(J$1,$J$1:$U$1,0)-MATCH($E164,$J$1:$U$1,0),$G164)=0,"Due",""))</f>
        <v/>
      </c>
      <c r="K164" s="15" t="str">
        <f t="shared" si="198"/>
        <v/>
      </c>
      <c r="L164" s="15" t="str">
        <f t="shared" si="198"/>
        <v/>
      </c>
      <c r="M164" s="15" t="str">
        <f t="shared" si="198"/>
        <v/>
      </c>
      <c r="N164" s="15" t="str">
        <f t="shared" si="198"/>
        <v/>
      </c>
      <c r="O164" s="15" t="str">
        <f t="shared" si="198"/>
        <v/>
      </c>
      <c r="P164" s="15" t="str">
        <f t="shared" si="198"/>
        <v/>
      </c>
      <c r="Q164" s="15" t="str">
        <f t="shared" si="198"/>
        <v/>
      </c>
      <c r="R164" s="15" t="str">
        <f t="shared" si="198"/>
        <v/>
      </c>
      <c r="S164" s="15" t="str">
        <f t="shared" si="198"/>
        <v/>
      </c>
      <c r="T164" s="15" t="str">
        <f t="shared" si="198"/>
        <v/>
      </c>
      <c r="U164" s="15" t="str">
        <f t="shared" si="198"/>
        <v/>
      </c>
      <c r="V164" s="11" t="str">
        <f t="shared" si="8"/>
        <v/>
      </c>
      <c r="W164" s="11" t="str">
        <f t="shared" si="9"/>
        <v/>
      </c>
    </row>
    <row r="165">
      <c r="C165" s="10"/>
      <c r="D165" s="10"/>
      <c r="E165" s="10"/>
      <c r="G165" s="11" t="str">
        <f t="shared" si="3"/>
        <v/>
      </c>
      <c r="H165" s="12" t="str">
        <f t="shared" si="4"/>
        <v/>
      </c>
      <c r="I165" s="12" t="str">
        <f t="shared" si="5"/>
        <v/>
      </c>
      <c r="J165" s="15" t="str">
        <f t="shared" ref="J165:U165" si="199">IF(OR($G165="",$E165=""),"",IF(MOD(MATCH(J$1,$J$1:$U$1,0)-MATCH($E165,$J$1:$U$1,0),$G165)=0,"Due",""))</f>
        <v/>
      </c>
      <c r="K165" s="15" t="str">
        <f t="shared" si="199"/>
        <v/>
      </c>
      <c r="L165" s="15" t="str">
        <f t="shared" si="199"/>
        <v/>
      </c>
      <c r="M165" s="15" t="str">
        <f t="shared" si="199"/>
        <v/>
      </c>
      <c r="N165" s="15" t="str">
        <f t="shared" si="199"/>
        <v/>
      </c>
      <c r="O165" s="15" t="str">
        <f t="shared" si="199"/>
        <v/>
      </c>
      <c r="P165" s="15" t="str">
        <f t="shared" si="199"/>
        <v/>
      </c>
      <c r="Q165" s="15" t="str">
        <f t="shared" si="199"/>
        <v/>
      </c>
      <c r="R165" s="15" t="str">
        <f t="shared" si="199"/>
        <v/>
      </c>
      <c r="S165" s="15" t="str">
        <f t="shared" si="199"/>
        <v/>
      </c>
      <c r="T165" s="15" t="str">
        <f t="shared" si="199"/>
        <v/>
      </c>
      <c r="U165" s="15" t="str">
        <f t="shared" si="199"/>
        <v/>
      </c>
      <c r="V165" s="11" t="str">
        <f t="shared" si="8"/>
        <v/>
      </c>
      <c r="W165" s="11" t="str">
        <f t="shared" si="9"/>
        <v/>
      </c>
    </row>
    <row r="166">
      <c r="C166" s="10"/>
      <c r="D166" s="10"/>
      <c r="E166" s="10"/>
      <c r="G166" s="11" t="str">
        <f t="shared" si="3"/>
        <v/>
      </c>
      <c r="H166" s="12" t="str">
        <f t="shared" si="4"/>
        <v/>
      </c>
      <c r="I166" s="12" t="str">
        <f t="shared" si="5"/>
        <v/>
      </c>
      <c r="J166" s="15" t="str">
        <f t="shared" ref="J166:U166" si="200">IF(OR($G166="",$E166=""),"",IF(MOD(MATCH(J$1,$J$1:$U$1,0)-MATCH($E166,$J$1:$U$1,0),$G166)=0,"Due",""))</f>
        <v/>
      </c>
      <c r="K166" s="15" t="str">
        <f t="shared" si="200"/>
        <v/>
      </c>
      <c r="L166" s="15" t="str">
        <f t="shared" si="200"/>
        <v/>
      </c>
      <c r="M166" s="15" t="str">
        <f t="shared" si="200"/>
        <v/>
      </c>
      <c r="N166" s="15" t="str">
        <f t="shared" si="200"/>
        <v/>
      </c>
      <c r="O166" s="15" t="str">
        <f t="shared" si="200"/>
        <v/>
      </c>
      <c r="P166" s="15" t="str">
        <f t="shared" si="200"/>
        <v/>
      </c>
      <c r="Q166" s="15" t="str">
        <f t="shared" si="200"/>
        <v/>
      </c>
      <c r="R166" s="15" t="str">
        <f t="shared" si="200"/>
        <v/>
      </c>
      <c r="S166" s="15" t="str">
        <f t="shared" si="200"/>
        <v/>
      </c>
      <c r="T166" s="15" t="str">
        <f t="shared" si="200"/>
        <v/>
      </c>
      <c r="U166" s="15" t="str">
        <f t="shared" si="200"/>
        <v/>
      </c>
      <c r="V166" s="11" t="str">
        <f t="shared" si="8"/>
        <v/>
      </c>
      <c r="W166" s="11" t="str">
        <f t="shared" si="9"/>
        <v/>
      </c>
    </row>
    <row r="167">
      <c r="C167" s="10"/>
      <c r="D167" s="10"/>
      <c r="E167" s="10"/>
      <c r="G167" s="11" t="str">
        <f t="shared" si="3"/>
        <v/>
      </c>
      <c r="H167" s="12" t="str">
        <f t="shared" si="4"/>
        <v/>
      </c>
      <c r="I167" s="12" t="str">
        <f t="shared" si="5"/>
        <v/>
      </c>
      <c r="J167" s="15" t="str">
        <f t="shared" ref="J167:U167" si="201">IF(OR($G167="",$E167=""),"",IF(MOD(MATCH(J$1,$J$1:$U$1,0)-MATCH($E167,$J$1:$U$1,0),$G167)=0,"Due",""))</f>
        <v/>
      </c>
      <c r="K167" s="15" t="str">
        <f t="shared" si="201"/>
        <v/>
      </c>
      <c r="L167" s="15" t="str">
        <f t="shared" si="201"/>
        <v/>
      </c>
      <c r="M167" s="15" t="str">
        <f t="shared" si="201"/>
        <v/>
      </c>
      <c r="N167" s="15" t="str">
        <f t="shared" si="201"/>
        <v/>
      </c>
      <c r="O167" s="15" t="str">
        <f t="shared" si="201"/>
        <v/>
      </c>
      <c r="P167" s="15" t="str">
        <f t="shared" si="201"/>
        <v/>
      </c>
      <c r="Q167" s="15" t="str">
        <f t="shared" si="201"/>
        <v/>
      </c>
      <c r="R167" s="15" t="str">
        <f t="shared" si="201"/>
        <v/>
      </c>
      <c r="S167" s="15" t="str">
        <f t="shared" si="201"/>
        <v/>
      </c>
      <c r="T167" s="15" t="str">
        <f t="shared" si="201"/>
        <v/>
      </c>
      <c r="U167" s="15" t="str">
        <f t="shared" si="201"/>
        <v/>
      </c>
      <c r="V167" s="11" t="str">
        <f t="shared" si="8"/>
        <v/>
      </c>
      <c r="W167" s="11" t="str">
        <f t="shared" si="9"/>
        <v/>
      </c>
    </row>
    <row r="168">
      <c r="C168" s="10"/>
      <c r="D168" s="10"/>
      <c r="E168" s="10"/>
      <c r="G168" s="11" t="str">
        <f t="shared" si="3"/>
        <v/>
      </c>
      <c r="H168" s="12" t="str">
        <f t="shared" si="4"/>
        <v/>
      </c>
      <c r="I168" s="12" t="str">
        <f t="shared" si="5"/>
        <v/>
      </c>
      <c r="J168" s="15" t="str">
        <f t="shared" ref="J168:U168" si="202">IF(OR($G168="",$E168=""),"",IF(MOD(MATCH(J$1,$J$1:$U$1,0)-MATCH($E168,$J$1:$U$1,0),$G168)=0,"Due",""))</f>
        <v/>
      </c>
      <c r="K168" s="15" t="str">
        <f t="shared" si="202"/>
        <v/>
      </c>
      <c r="L168" s="15" t="str">
        <f t="shared" si="202"/>
        <v/>
      </c>
      <c r="M168" s="15" t="str">
        <f t="shared" si="202"/>
        <v/>
      </c>
      <c r="N168" s="15" t="str">
        <f t="shared" si="202"/>
        <v/>
      </c>
      <c r="O168" s="15" t="str">
        <f t="shared" si="202"/>
        <v/>
      </c>
      <c r="P168" s="15" t="str">
        <f t="shared" si="202"/>
        <v/>
      </c>
      <c r="Q168" s="15" t="str">
        <f t="shared" si="202"/>
        <v/>
      </c>
      <c r="R168" s="15" t="str">
        <f t="shared" si="202"/>
        <v/>
      </c>
      <c r="S168" s="15" t="str">
        <f t="shared" si="202"/>
        <v/>
      </c>
      <c r="T168" s="15" t="str">
        <f t="shared" si="202"/>
        <v/>
      </c>
      <c r="U168" s="15" t="str">
        <f t="shared" si="202"/>
        <v/>
      </c>
      <c r="V168" s="11" t="str">
        <f t="shared" si="8"/>
        <v/>
      </c>
      <c r="W168" s="11" t="str">
        <f t="shared" si="9"/>
        <v/>
      </c>
    </row>
    <row r="169">
      <c r="C169" s="10"/>
      <c r="D169" s="10"/>
      <c r="E169" s="10"/>
      <c r="G169" s="11" t="str">
        <f t="shared" si="3"/>
        <v/>
      </c>
      <c r="H169" s="12" t="str">
        <f t="shared" si="4"/>
        <v/>
      </c>
      <c r="I169" s="12" t="str">
        <f t="shared" si="5"/>
        <v/>
      </c>
      <c r="J169" s="15" t="str">
        <f t="shared" ref="J169:U169" si="203">IF(OR($G169="",$E169=""),"",IF(MOD(MATCH(J$1,$J$1:$U$1,0)-MATCH($E169,$J$1:$U$1,0),$G169)=0,"Due",""))</f>
        <v/>
      </c>
      <c r="K169" s="15" t="str">
        <f t="shared" si="203"/>
        <v/>
      </c>
      <c r="L169" s="15" t="str">
        <f t="shared" si="203"/>
        <v/>
      </c>
      <c r="M169" s="15" t="str">
        <f t="shared" si="203"/>
        <v/>
      </c>
      <c r="N169" s="15" t="str">
        <f t="shared" si="203"/>
        <v/>
      </c>
      <c r="O169" s="15" t="str">
        <f t="shared" si="203"/>
        <v/>
      </c>
      <c r="P169" s="15" t="str">
        <f t="shared" si="203"/>
        <v/>
      </c>
      <c r="Q169" s="15" t="str">
        <f t="shared" si="203"/>
        <v/>
      </c>
      <c r="R169" s="15" t="str">
        <f t="shared" si="203"/>
        <v/>
      </c>
      <c r="S169" s="15" t="str">
        <f t="shared" si="203"/>
        <v/>
      </c>
      <c r="T169" s="15" t="str">
        <f t="shared" si="203"/>
        <v/>
      </c>
      <c r="U169" s="15" t="str">
        <f t="shared" si="203"/>
        <v/>
      </c>
      <c r="V169" s="11" t="str">
        <f t="shared" si="8"/>
        <v/>
      </c>
      <c r="W169" s="11" t="str">
        <f t="shared" si="9"/>
        <v/>
      </c>
    </row>
    <row r="170">
      <c r="C170" s="10"/>
      <c r="D170" s="10"/>
      <c r="E170" s="10"/>
      <c r="G170" s="11" t="str">
        <f t="shared" si="3"/>
        <v/>
      </c>
      <c r="H170" s="12" t="str">
        <f t="shared" si="4"/>
        <v/>
      </c>
      <c r="I170" s="12" t="str">
        <f t="shared" si="5"/>
        <v/>
      </c>
      <c r="J170" s="15" t="str">
        <f t="shared" ref="J170:U170" si="204">IF(OR($G170="",$E170=""),"",IF(MOD(MATCH(J$1,$J$1:$U$1,0)-MATCH($E170,$J$1:$U$1,0),$G170)=0,"Due",""))</f>
        <v/>
      </c>
      <c r="K170" s="15" t="str">
        <f t="shared" si="204"/>
        <v/>
      </c>
      <c r="L170" s="15" t="str">
        <f t="shared" si="204"/>
        <v/>
      </c>
      <c r="M170" s="15" t="str">
        <f t="shared" si="204"/>
        <v/>
      </c>
      <c r="N170" s="15" t="str">
        <f t="shared" si="204"/>
        <v/>
      </c>
      <c r="O170" s="15" t="str">
        <f t="shared" si="204"/>
        <v/>
      </c>
      <c r="P170" s="15" t="str">
        <f t="shared" si="204"/>
        <v/>
      </c>
      <c r="Q170" s="15" t="str">
        <f t="shared" si="204"/>
        <v/>
      </c>
      <c r="R170" s="15" t="str">
        <f t="shared" si="204"/>
        <v/>
      </c>
      <c r="S170" s="15" t="str">
        <f t="shared" si="204"/>
        <v/>
      </c>
      <c r="T170" s="15" t="str">
        <f t="shared" si="204"/>
        <v/>
      </c>
      <c r="U170" s="15" t="str">
        <f t="shared" si="204"/>
        <v/>
      </c>
      <c r="V170" s="11" t="str">
        <f t="shared" si="8"/>
        <v/>
      </c>
      <c r="W170" s="11" t="str">
        <f t="shared" si="9"/>
        <v/>
      </c>
    </row>
    <row r="171">
      <c r="C171" s="10"/>
      <c r="D171" s="10"/>
      <c r="E171" s="10"/>
      <c r="G171" s="11" t="str">
        <f t="shared" si="3"/>
        <v/>
      </c>
      <c r="H171" s="12" t="str">
        <f t="shared" si="4"/>
        <v/>
      </c>
      <c r="I171" s="12" t="str">
        <f t="shared" si="5"/>
        <v/>
      </c>
      <c r="J171" s="15" t="str">
        <f t="shared" ref="J171:U171" si="205">IF(OR($G171="",$E171=""),"",IF(MOD(MATCH(J$1,$J$1:$U$1,0)-MATCH($E171,$J$1:$U$1,0),$G171)=0,"Due",""))</f>
        <v/>
      </c>
      <c r="K171" s="15" t="str">
        <f t="shared" si="205"/>
        <v/>
      </c>
      <c r="L171" s="15" t="str">
        <f t="shared" si="205"/>
        <v/>
      </c>
      <c r="M171" s="15" t="str">
        <f t="shared" si="205"/>
        <v/>
      </c>
      <c r="N171" s="15" t="str">
        <f t="shared" si="205"/>
        <v/>
      </c>
      <c r="O171" s="15" t="str">
        <f t="shared" si="205"/>
        <v/>
      </c>
      <c r="P171" s="15" t="str">
        <f t="shared" si="205"/>
        <v/>
      </c>
      <c r="Q171" s="15" t="str">
        <f t="shared" si="205"/>
        <v/>
      </c>
      <c r="R171" s="15" t="str">
        <f t="shared" si="205"/>
        <v/>
      </c>
      <c r="S171" s="15" t="str">
        <f t="shared" si="205"/>
        <v/>
      </c>
      <c r="T171" s="15" t="str">
        <f t="shared" si="205"/>
        <v/>
      </c>
      <c r="U171" s="15" t="str">
        <f t="shared" si="205"/>
        <v/>
      </c>
      <c r="V171" s="11" t="str">
        <f t="shared" si="8"/>
        <v/>
      </c>
      <c r="W171" s="11" t="str">
        <f t="shared" si="9"/>
        <v/>
      </c>
    </row>
    <row r="172">
      <c r="C172" s="10"/>
      <c r="D172" s="10"/>
      <c r="E172" s="10"/>
      <c r="G172" s="11" t="str">
        <f t="shared" si="3"/>
        <v/>
      </c>
      <c r="H172" s="12" t="str">
        <f t="shared" si="4"/>
        <v/>
      </c>
      <c r="I172" s="12" t="str">
        <f t="shared" si="5"/>
        <v/>
      </c>
      <c r="J172" s="15" t="str">
        <f t="shared" ref="J172:U172" si="206">IF(OR($G172="",$E172=""),"",IF(MOD(MATCH(J$1,$J$1:$U$1,0)-MATCH($E172,$J$1:$U$1,0),$G172)=0,"Due",""))</f>
        <v/>
      </c>
      <c r="K172" s="15" t="str">
        <f t="shared" si="206"/>
        <v/>
      </c>
      <c r="L172" s="15" t="str">
        <f t="shared" si="206"/>
        <v/>
      </c>
      <c r="M172" s="15" t="str">
        <f t="shared" si="206"/>
        <v/>
      </c>
      <c r="N172" s="15" t="str">
        <f t="shared" si="206"/>
        <v/>
      </c>
      <c r="O172" s="15" t="str">
        <f t="shared" si="206"/>
        <v/>
      </c>
      <c r="P172" s="15" t="str">
        <f t="shared" si="206"/>
        <v/>
      </c>
      <c r="Q172" s="15" t="str">
        <f t="shared" si="206"/>
        <v/>
      </c>
      <c r="R172" s="15" t="str">
        <f t="shared" si="206"/>
        <v/>
      </c>
      <c r="S172" s="15" t="str">
        <f t="shared" si="206"/>
        <v/>
      </c>
      <c r="T172" s="15" t="str">
        <f t="shared" si="206"/>
        <v/>
      </c>
      <c r="U172" s="15" t="str">
        <f t="shared" si="206"/>
        <v/>
      </c>
      <c r="V172" s="11" t="str">
        <f t="shared" si="8"/>
        <v/>
      </c>
      <c r="W172" s="11" t="str">
        <f t="shared" si="9"/>
        <v/>
      </c>
    </row>
    <row r="173">
      <c r="C173" s="10"/>
      <c r="D173" s="10"/>
      <c r="E173" s="10"/>
      <c r="G173" s="11" t="str">
        <f t="shared" si="3"/>
        <v/>
      </c>
      <c r="H173" s="12" t="str">
        <f t="shared" si="4"/>
        <v/>
      </c>
      <c r="I173" s="12" t="str">
        <f t="shared" si="5"/>
        <v/>
      </c>
      <c r="J173" s="15" t="str">
        <f t="shared" ref="J173:U173" si="207">IF(OR($G173="",$E173=""),"",IF(MOD(MATCH(J$1,$J$1:$U$1,0)-MATCH($E173,$J$1:$U$1,0),$G173)=0,"Due",""))</f>
        <v/>
      </c>
      <c r="K173" s="15" t="str">
        <f t="shared" si="207"/>
        <v/>
      </c>
      <c r="L173" s="15" t="str">
        <f t="shared" si="207"/>
        <v/>
      </c>
      <c r="M173" s="15" t="str">
        <f t="shared" si="207"/>
        <v/>
      </c>
      <c r="N173" s="15" t="str">
        <f t="shared" si="207"/>
        <v/>
      </c>
      <c r="O173" s="15" t="str">
        <f t="shared" si="207"/>
        <v/>
      </c>
      <c r="P173" s="15" t="str">
        <f t="shared" si="207"/>
        <v/>
      </c>
      <c r="Q173" s="15" t="str">
        <f t="shared" si="207"/>
        <v/>
      </c>
      <c r="R173" s="15" t="str">
        <f t="shared" si="207"/>
        <v/>
      </c>
      <c r="S173" s="15" t="str">
        <f t="shared" si="207"/>
        <v/>
      </c>
      <c r="T173" s="15" t="str">
        <f t="shared" si="207"/>
        <v/>
      </c>
      <c r="U173" s="15" t="str">
        <f t="shared" si="207"/>
        <v/>
      </c>
      <c r="V173" s="11" t="str">
        <f t="shared" si="8"/>
        <v/>
      </c>
      <c r="W173" s="11" t="str">
        <f t="shared" si="9"/>
        <v/>
      </c>
    </row>
    <row r="174">
      <c r="C174" s="10"/>
      <c r="D174" s="10"/>
      <c r="E174" s="10"/>
      <c r="G174" s="11" t="str">
        <f t="shared" si="3"/>
        <v/>
      </c>
      <c r="H174" s="12" t="str">
        <f t="shared" si="4"/>
        <v/>
      </c>
      <c r="I174" s="12" t="str">
        <f t="shared" si="5"/>
        <v/>
      </c>
      <c r="J174" s="15" t="str">
        <f t="shared" ref="J174:U174" si="208">IF(OR($G174="",$E174=""),"",IF(MOD(MATCH(J$1,$J$1:$U$1,0)-MATCH($E174,$J$1:$U$1,0),$G174)=0,"Due",""))</f>
        <v/>
      </c>
      <c r="K174" s="15" t="str">
        <f t="shared" si="208"/>
        <v/>
      </c>
      <c r="L174" s="15" t="str">
        <f t="shared" si="208"/>
        <v/>
      </c>
      <c r="M174" s="15" t="str">
        <f t="shared" si="208"/>
        <v/>
      </c>
      <c r="N174" s="15" t="str">
        <f t="shared" si="208"/>
        <v/>
      </c>
      <c r="O174" s="15" t="str">
        <f t="shared" si="208"/>
        <v/>
      </c>
      <c r="P174" s="15" t="str">
        <f t="shared" si="208"/>
        <v/>
      </c>
      <c r="Q174" s="15" t="str">
        <f t="shared" si="208"/>
        <v/>
      </c>
      <c r="R174" s="15" t="str">
        <f t="shared" si="208"/>
        <v/>
      </c>
      <c r="S174" s="15" t="str">
        <f t="shared" si="208"/>
        <v/>
      </c>
      <c r="T174" s="15" t="str">
        <f t="shared" si="208"/>
        <v/>
      </c>
      <c r="U174" s="15" t="str">
        <f t="shared" si="208"/>
        <v/>
      </c>
      <c r="V174" s="11" t="str">
        <f t="shared" si="8"/>
        <v/>
      </c>
      <c r="W174" s="11" t="str">
        <f t="shared" si="9"/>
        <v/>
      </c>
    </row>
    <row r="175">
      <c r="C175" s="10"/>
      <c r="D175" s="10"/>
      <c r="E175" s="10"/>
      <c r="G175" s="11" t="str">
        <f t="shared" si="3"/>
        <v/>
      </c>
      <c r="H175" s="12" t="str">
        <f t="shared" si="4"/>
        <v/>
      </c>
      <c r="I175" s="12" t="str">
        <f t="shared" si="5"/>
        <v/>
      </c>
      <c r="J175" s="15" t="str">
        <f t="shared" ref="J175:U175" si="209">IF(OR($G175="",$E175=""),"",IF(MOD(MATCH(J$1,$J$1:$U$1,0)-MATCH($E175,$J$1:$U$1,0),$G175)=0,"Due",""))</f>
        <v/>
      </c>
      <c r="K175" s="15" t="str">
        <f t="shared" si="209"/>
        <v/>
      </c>
      <c r="L175" s="15" t="str">
        <f t="shared" si="209"/>
        <v/>
      </c>
      <c r="M175" s="15" t="str">
        <f t="shared" si="209"/>
        <v/>
      </c>
      <c r="N175" s="15" t="str">
        <f t="shared" si="209"/>
        <v/>
      </c>
      <c r="O175" s="15" t="str">
        <f t="shared" si="209"/>
        <v/>
      </c>
      <c r="P175" s="15" t="str">
        <f t="shared" si="209"/>
        <v/>
      </c>
      <c r="Q175" s="15" t="str">
        <f t="shared" si="209"/>
        <v/>
      </c>
      <c r="R175" s="15" t="str">
        <f t="shared" si="209"/>
        <v/>
      </c>
      <c r="S175" s="15" t="str">
        <f t="shared" si="209"/>
        <v/>
      </c>
      <c r="T175" s="15" t="str">
        <f t="shared" si="209"/>
        <v/>
      </c>
      <c r="U175" s="15" t="str">
        <f t="shared" si="209"/>
        <v/>
      </c>
      <c r="V175" s="11" t="str">
        <f t="shared" si="8"/>
        <v/>
      </c>
      <c r="W175" s="11" t="str">
        <f t="shared" si="9"/>
        <v/>
      </c>
    </row>
    <row r="176">
      <c r="C176" s="10"/>
      <c r="D176" s="10"/>
      <c r="E176" s="10"/>
      <c r="G176" s="11" t="str">
        <f t="shared" si="3"/>
        <v/>
      </c>
      <c r="H176" s="12" t="str">
        <f t="shared" si="4"/>
        <v/>
      </c>
      <c r="I176" s="12" t="str">
        <f t="shared" si="5"/>
        <v/>
      </c>
      <c r="J176" s="15" t="str">
        <f t="shared" ref="J176:U176" si="210">IF(OR($G176="",$E176=""),"",IF(MOD(MATCH(J$1,$J$1:$U$1,0)-MATCH($E176,$J$1:$U$1,0),$G176)=0,"Due",""))</f>
        <v/>
      </c>
      <c r="K176" s="15" t="str">
        <f t="shared" si="210"/>
        <v/>
      </c>
      <c r="L176" s="15" t="str">
        <f t="shared" si="210"/>
        <v/>
      </c>
      <c r="M176" s="15" t="str">
        <f t="shared" si="210"/>
        <v/>
      </c>
      <c r="N176" s="15" t="str">
        <f t="shared" si="210"/>
        <v/>
      </c>
      <c r="O176" s="15" t="str">
        <f t="shared" si="210"/>
        <v/>
      </c>
      <c r="P176" s="15" t="str">
        <f t="shared" si="210"/>
        <v/>
      </c>
      <c r="Q176" s="15" t="str">
        <f t="shared" si="210"/>
        <v/>
      </c>
      <c r="R176" s="15" t="str">
        <f t="shared" si="210"/>
        <v/>
      </c>
      <c r="S176" s="15" t="str">
        <f t="shared" si="210"/>
        <v/>
      </c>
      <c r="T176" s="15" t="str">
        <f t="shared" si="210"/>
        <v/>
      </c>
      <c r="U176" s="15" t="str">
        <f t="shared" si="210"/>
        <v/>
      </c>
      <c r="V176" s="11" t="str">
        <f t="shared" si="8"/>
        <v/>
      </c>
      <c r="W176" s="11" t="str">
        <f t="shared" si="9"/>
        <v/>
      </c>
    </row>
    <row r="177">
      <c r="C177" s="10"/>
      <c r="D177" s="10"/>
      <c r="E177" s="10"/>
      <c r="G177" s="11" t="str">
        <f t="shared" si="3"/>
        <v/>
      </c>
      <c r="H177" s="12" t="str">
        <f t="shared" si="4"/>
        <v/>
      </c>
      <c r="I177" s="12" t="str">
        <f t="shared" si="5"/>
        <v/>
      </c>
      <c r="J177" s="15" t="str">
        <f t="shared" ref="J177:U177" si="211">IF(OR($G177="",$E177=""),"",IF(MOD(MATCH(J$1,$J$1:$U$1,0)-MATCH($E177,$J$1:$U$1,0),$G177)=0,"Due",""))</f>
        <v/>
      </c>
      <c r="K177" s="15" t="str">
        <f t="shared" si="211"/>
        <v/>
      </c>
      <c r="L177" s="15" t="str">
        <f t="shared" si="211"/>
        <v/>
      </c>
      <c r="M177" s="15" t="str">
        <f t="shared" si="211"/>
        <v/>
      </c>
      <c r="N177" s="15" t="str">
        <f t="shared" si="211"/>
        <v/>
      </c>
      <c r="O177" s="15" t="str">
        <f t="shared" si="211"/>
        <v/>
      </c>
      <c r="P177" s="15" t="str">
        <f t="shared" si="211"/>
        <v/>
      </c>
      <c r="Q177" s="15" t="str">
        <f t="shared" si="211"/>
        <v/>
      </c>
      <c r="R177" s="15" t="str">
        <f t="shared" si="211"/>
        <v/>
      </c>
      <c r="S177" s="15" t="str">
        <f t="shared" si="211"/>
        <v/>
      </c>
      <c r="T177" s="15" t="str">
        <f t="shared" si="211"/>
        <v/>
      </c>
      <c r="U177" s="15" t="str">
        <f t="shared" si="211"/>
        <v/>
      </c>
      <c r="V177" s="11" t="str">
        <f t="shared" si="8"/>
        <v/>
      </c>
      <c r="W177" s="11" t="str">
        <f t="shared" si="9"/>
        <v/>
      </c>
    </row>
    <row r="178">
      <c r="C178" s="10"/>
      <c r="D178" s="10"/>
      <c r="E178" s="10"/>
      <c r="G178" s="11" t="str">
        <f t="shared" si="3"/>
        <v/>
      </c>
      <c r="H178" s="12" t="str">
        <f t="shared" si="4"/>
        <v/>
      </c>
      <c r="I178" s="12" t="str">
        <f t="shared" si="5"/>
        <v/>
      </c>
      <c r="J178" s="15" t="str">
        <f t="shared" ref="J178:U178" si="212">IF(OR($G178="",$E178=""),"",IF(MOD(MATCH(J$1,$J$1:$U$1,0)-MATCH($E178,$J$1:$U$1,0),$G178)=0,"Due",""))</f>
        <v/>
      </c>
      <c r="K178" s="15" t="str">
        <f t="shared" si="212"/>
        <v/>
      </c>
      <c r="L178" s="15" t="str">
        <f t="shared" si="212"/>
        <v/>
      </c>
      <c r="M178" s="15" t="str">
        <f t="shared" si="212"/>
        <v/>
      </c>
      <c r="N178" s="15" t="str">
        <f t="shared" si="212"/>
        <v/>
      </c>
      <c r="O178" s="15" t="str">
        <f t="shared" si="212"/>
        <v/>
      </c>
      <c r="P178" s="15" t="str">
        <f t="shared" si="212"/>
        <v/>
      </c>
      <c r="Q178" s="15" t="str">
        <f t="shared" si="212"/>
        <v/>
      </c>
      <c r="R178" s="15" t="str">
        <f t="shared" si="212"/>
        <v/>
      </c>
      <c r="S178" s="15" t="str">
        <f t="shared" si="212"/>
        <v/>
      </c>
      <c r="T178" s="15" t="str">
        <f t="shared" si="212"/>
        <v/>
      </c>
      <c r="U178" s="15" t="str">
        <f t="shared" si="212"/>
        <v/>
      </c>
      <c r="V178" s="11" t="str">
        <f t="shared" si="8"/>
        <v/>
      </c>
      <c r="W178" s="11" t="str">
        <f t="shared" si="9"/>
        <v/>
      </c>
    </row>
    <row r="179">
      <c r="C179" s="10"/>
      <c r="D179" s="10"/>
      <c r="E179" s="10"/>
      <c r="G179" s="11" t="str">
        <f t="shared" si="3"/>
        <v/>
      </c>
      <c r="H179" s="12" t="str">
        <f t="shared" si="4"/>
        <v/>
      </c>
      <c r="I179" s="12" t="str">
        <f t="shared" si="5"/>
        <v/>
      </c>
      <c r="J179" s="15" t="str">
        <f t="shared" ref="J179:U179" si="213">IF(OR($G179="",$E179=""),"",IF(MOD(MATCH(J$1,$J$1:$U$1,0)-MATCH($E179,$J$1:$U$1,0),$G179)=0,"Due",""))</f>
        <v/>
      </c>
      <c r="K179" s="15" t="str">
        <f t="shared" si="213"/>
        <v/>
      </c>
      <c r="L179" s="15" t="str">
        <f t="shared" si="213"/>
        <v/>
      </c>
      <c r="M179" s="15" t="str">
        <f t="shared" si="213"/>
        <v/>
      </c>
      <c r="N179" s="15" t="str">
        <f t="shared" si="213"/>
        <v/>
      </c>
      <c r="O179" s="15" t="str">
        <f t="shared" si="213"/>
        <v/>
      </c>
      <c r="P179" s="15" t="str">
        <f t="shared" si="213"/>
        <v/>
      </c>
      <c r="Q179" s="15" t="str">
        <f t="shared" si="213"/>
        <v/>
      </c>
      <c r="R179" s="15" t="str">
        <f t="shared" si="213"/>
        <v/>
      </c>
      <c r="S179" s="15" t="str">
        <f t="shared" si="213"/>
        <v/>
      </c>
      <c r="T179" s="15" t="str">
        <f t="shared" si="213"/>
        <v/>
      </c>
      <c r="U179" s="15" t="str">
        <f t="shared" si="213"/>
        <v/>
      </c>
      <c r="V179" s="11" t="str">
        <f t="shared" si="8"/>
        <v/>
      </c>
      <c r="W179" s="11" t="str">
        <f t="shared" si="9"/>
        <v/>
      </c>
    </row>
    <row r="180">
      <c r="C180" s="10"/>
      <c r="D180" s="10"/>
      <c r="E180" s="10"/>
      <c r="G180" s="11" t="str">
        <f t="shared" si="3"/>
        <v/>
      </c>
      <c r="H180" s="12" t="str">
        <f t="shared" si="4"/>
        <v/>
      </c>
      <c r="I180" s="12" t="str">
        <f t="shared" si="5"/>
        <v/>
      </c>
      <c r="J180" s="15" t="str">
        <f t="shared" ref="J180:U180" si="214">IF(OR($G180="",$E180=""),"",IF(MOD(MATCH(J$1,$J$1:$U$1,0)-MATCH($E180,$J$1:$U$1,0),$G180)=0,"Due",""))</f>
        <v/>
      </c>
      <c r="K180" s="15" t="str">
        <f t="shared" si="214"/>
        <v/>
      </c>
      <c r="L180" s="15" t="str">
        <f t="shared" si="214"/>
        <v/>
      </c>
      <c r="M180" s="15" t="str">
        <f t="shared" si="214"/>
        <v/>
      </c>
      <c r="N180" s="15" t="str">
        <f t="shared" si="214"/>
        <v/>
      </c>
      <c r="O180" s="15" t="str">
        <f t="shared" si="214"/>
        <v/>
      </c>
      <c r="P180" s="15" t="str">
        <f t="shared" si="214"/>
        <v/>
      </c>
      <c r="Q180" s="15" t="str">
        <f t="shared" si="214"/>
        <v/>
      </c>
      <c r="R180" s="15" t="str">
        <f t="shared" si="214"/>
        <v/>
      </c>
      <c r="S180" s="15" t="str">
        <f t="shared" si="214"/>
        <v/>
      </c>
      <c r="T180" s="15" t="str">
        <f t="shared" si="214"/>
        <v/>
      </c>
      <c r="U180" s="15" t="str">
        <f t="shared" si="214"/>
        <v/>
      </c>
      <c r="V180" s="11" t="str">
        <f t="shared" si="8"/>
        <v/>
      </c>
      <c r="W180" s="11" t="str">
        <f t="shared" si="9"/>
        <v/>
      </c>
    </row>
    <row r="181">
      <c r="C181" s="10"/>
      <c r="D181" s="10"/>
      <c r="E181" s="10"/>
      <c r="G181" s="11" t="str">
        <f t="shared" si="3"/>
        <v/>
      </c>
      <c r="H181" s="12" t="str">
        <f t="shared" si="4"/>
        <v/>
      </c>
      <c r="I181" s="12" t="str">
        <f t="shared" si="5"/>
        <v/>
      </c>
      <c r="J181" s="15" t="str">
        <f t="shared" ref="J181:U181" si="215">IF(OR($G181="",$E181=""),"",IF(MOD(MATCH(J$1,$J$1:$U$1,0)-MATCH($E181,$J$1:$U$1,0),$G181)=0,"Due",""))</f>
        <v/>
      </c>
      <c r="K181" s="15" t="str">
        <f t="shared" si="215"/>
        <v/>
      </c>
      <c r="L181" s="15" t="str">
        <f t="shared" si="215"/>
        <v/>
      </c>
      <c r="M181" s="15" t="str">
        <f t="shared" si="215"/>
        <v/>
      </c>
      <c r="N181" s="15" t="str">
        <f t="shared" si="215"/>
        <v/>
      </c>
      <c r="O181" s="15" t="str">
        <f t="shared" si="215"/>
        <v/>
      </c>
      <c r="P181" s="15" t="str">
        <f t="shared" si="215"/>
        <v/>
      </c>
      <c r="Q181" s="15" t="str">
        <f t="shared" si="215"/>
        <v/>
      </c>
      <c r="R181" s="15" t="str">
        <f t="shared" si="215"/>
        <v/>
      </c>
      <c r="S181" s="15" t="str">
        <f t="shared" si="215"/>
        <v/>
      </c>
      <c r="T181" s="15" t="str">
        <f t="shared" si="215"/>
        <v/>
      </c>
      <c r="U181" s="15" t="str">
        <f t="shared" si="215"/>
        <v/>
      </c>
      <c r="V181" s="11" t="str">
        <f t="shared" si="8"/>
        <v/>
      </c>
      <c r="W181" s="11" t="str">
        <f t="shared" si="9"/>
        <v/>
      </c>
    </row>
    <row r="182">
      <c r="C182" s="10"/>
      <c r="D182" s="10"/>
      <c r="E182" s="10"/>
      <c r="G182" s="11" t="str">
        <f t="shared" si="3"/>
        <v/>
      </c>
      <c r="H182" s="12" t="str">
        <f t="shared" si="4"/>
        <v/>
      </c>
      <c r="I182" s="12" t="str">
        <f t="shared" si="5"/>
        <v/>
      </c>
      <c r="J182" s="15" t="str">
        <f t="shared" ref="J182:U182" si="216">IF(OR($G182="",$E182=""),"",IF(MOD(MATCH(J$1,$J$1:$U$1,0)-MATCH($E182,$J$1:$U$1,0),$G182)=0,"Due",""))</f>
        <v/>
      </c>
      <c r="K182" s="15" t="str">
        <f t="shared" si="216"/>
        <v/>
      </c>
      <c r="L182" s="15" t="str">
        <f t="shared" si="216"/>
        <v/>
      </c>
      <c r="M182" s="15" t="str">
        <f t="shared" si="216"/>
        <v/>
      </c>
      <c r="N182" s="15" t="str">
        <f t="shared" si="216"/>
        <v/>
      </c>
      <c r="O182" s="15" t="str">
        <f t="shared" si="216"/>
        <v/>
      </c>
      <c r="P182" s="15" t="str">
        <f t="shared" si="216"/>
        <v/>
      </c>
      <c r="Q182" s="15" t="str">
        <f t="shared" si="216"/>
        <v/>
      </c>
      <c r="R182" s="15" t="str">
        <f t="shared" si="216"/>
        <v/>
      </c>
      <c r="S182" s="15" t="str">
        <f t="shared" si="216"/>
        <v/>
      </c>
      <c r="T182" s="15" t="str">
        <f t="shared" si="216"/>
        <v/>
      </c>
      <c r="U182" s="15" t="str">
        <f t="shared" si="216"/>
        <v/>
      </c>
      <c r="V182" s="11" t="str">
        <f t="shared" si="8"/>
        <v/>
      </c>
      <c r="W182" s="11" t="str">
        <f t="shared" si="9"/>
        <v/>
      </c>
    </row>
    <row r="183">
      <c r="C183" s="10"/>
      <c r="D183" s="10"/>
      <c r="E183" s="10"/>
      <c r="G183" s="11" t="str">
        <f t="shared" si="3"/>
        <v/>
      </c>
      <c r="H183" s="12" t="str">
        <f t="shared" si="4"/>
        <v/>
      </c>
      <c r="I183" s="12" t="str">
        <f t="shared" si="5"/>
        <v/>
      </c>
      <c r="J183" s="15" t="str">
        <f t="shared" ref="J183:U183" si="217">IF(OR($G183="",$E183=""),"",IF(MOD(MATCH(J$1,$J$1:$U$1,0)-MATCH($E183,$J$1:$U$1,0),$G183)=0,"Due",""))</f>
        <v/>
      </c>
      <c r="K183" s="15" t="str">
        <f t="shared" si="217"/>
        <v/>
      </c>
      <c r="L183" s="15" t="str">
        <f t="shared" si="217"/>
        <v/>
      </c>
      <c r="M183" s="15" t="str">
        <f t="shared" si="217"/>
        <v/>
      </c>
      <c r="N183" s="15" t="str">
        <f t="shared" si="217"/>
        <v/>
      </c>
      <c r="O183" s="15" t="str">
        <f t="shared" si="217"/>
        <v/>
      </c>
      <c r="P183" s="15" t="str">
        <f t="shared" si="217"/>
        <v/>
      </c>
      <c r="Q183" s="15" t="str">
        <f t="shared" si="217"/>
        <v/>
      </c>
      <c r="R183" s="15" t="str">
        <f t="shared" si="217"/>
        <v/>
      </c>
      <c r="S183" s="15" t="str">
        <f t="shared" si="217"/>
        <v/>
      </c>
      <c r="T183" s="15" t="str">
        <f t="shared" si="217"/>
        <v/>
      </c>
      <c r="U183" s="15" t="str">
        <f t="shared" si="217"/>
        <v/>
      </c>
      <c r="V183" s="11" t="str">
        <f t="shared" si="8"/>
        <v/>
      </c>
      <c r="W183" s="11" t="str">
        <f t="shared" si="9"/>
        <v/>
      </c>
    </row>
    <row r="184">
      <c r="C184" s="10"/>
      <c r="D184" s="10"/>
      <c r="E184" s="10"/>
      <c r="G184" s="11" t="str">
        <f t="shared" si="3"/>
        <v/>
      </c>
      <c r="H184" s="12" t="str">
        <f t="shared" si="4"/>
        <v/>
      </c>
      <c r="I184" s="12" t="str">
        <f t="shared" si="5"/>
        <v/>
      </c>
      <c r="J184" s="15" t="str">
        <f t="shared" ref="J184:U184" si="218">IF(OR($G184="",$E184=""),"",IF(MOD(MATCH(J$1,$J$1:$U$1,0)-MATCH($E184,$J$1:$U$1,0),$G184)=0,"Due",""))</f>
        <v/>
      </c>
      <c r="K184" s="15" t="str">
        <f t="shared" si="218"/>
        <v/>
      </c>
      <c r="L184" s="15" t="str">
        <f t="shared" si="218"/>
        <v/>
      </c>
      <c r="M184" s="15" t="str">
        <f t="shared" si="218"/>
        <v/>
      </c>
      <c r="N184" s="15" t="str">
        <f t="shared" si="218"/>
        <v/>
      </c>
      <c r="O184" s="15" t="str">
        <f t="shared" si="218"/>
        <v/>
      </c>
      <c r="P184" s="15" t="str">
        <f t="shared" si="218"/>
        <v/>
      </c>
      <c r="Q184" s="15" t="str">
        <f t="shared" si="218"/>
        <v/>
      </c>
      <c r="R184" s="15" t="str">
        <f t="shared" si="218"/>
        <v/>
      </c>
      <c r="S184" s="15" t="str">
        <f t="shared" si="218"/>
        <v/>
      </c>
      <c r="T184" s="15" t="str">
        <f t="shared" si="218"/>
        <v/>
      </c>
      <c r="U184" s="15" t="str">
        <f t="shared" si="218"/>
        <v/>
      </c>
      <c r="V184" s="11" t="str">
        <f t="shared" si="8"/>
        <v/>
      </c>
      <c r="W184" s="11" t="str">
        <f t="shared" si="9"/>
        <v/>
      </c>
    </row>
    <row r="185">
      <c r="C185" s="10"/>
      <c r="D185" s="10"/>
      <c r="E185" s="10"/>
      <c r="G185" s="11" t="str">
        <f t="shared" si="3"/>
        <v/>
      </c>
      <c r="H185" s="12" t="str">
        <f t="shared" si="4"/>
        <v/>
      </c>
      <c r="I185" s="12" t="str">
        <f t="shared" si="5"/>
        <v/>
      </c>
      <c r="J185" s="15" t="str">
        <f t="shared" ref="J185:U185" si="219">IF(OR($G185="",$E185=""),"",IF(MOD(MATCH(J$1,$J$1:$U$1,0)-MATCH($E185,$J$1:$U$1,0),$G185)=0,"Due",""))</f>
        <v/>
      </c>
      <c r="K185" s="15" t="str">
        <f t="shared" si="219"/>
        <v/>
      </c>
      <c r="L185" s="15" t="str">
        <f t="shared" si="219"/>
        <v/>
      </c>
      <c r="M185" s="15" t="str">
        <f t="shared" si="219"/>
        <v/>
      </c>
      <c r="N185" s="15" t="str">
        <f t="shared" si="219"/>
        <v/>
      </c>
      <c r="O185" s="15" t="str">
        <f t="shared" si="219"/>
        <v/>
      </c>
      <c r="P185" s="15" t="str">
        <f t="shared" si="219"/>
        <v/>
      </c>
      <c r="Q185" s="15" t="str">
        <f t="shared" si="219"/>
        <v/>
      </c>
      <c r="R185" s="15" t="str">
        <f t="shared" si="219"/>
        <v/>
      </c>
      <c r="S185" s="15" t="str">
        <f t="shared" si="219"/>
        <v/>
      </c>
      <c r="T185" s="15" t="str">
        <f t="shared" si="219"/>
        <v/>
      </c>
      <c r="U185" s="15" t="str">
        <f t="shared" si="219"/>
        <v/>
      </c>
      <c r="V185" s="11" t="str">
        <f t="shared" si="8"/>
        <v/>
      </c>
      <c r="W185" s="11" t="str">
        <f t="shared" si="9"/>
        <v/>
      </c>
    </row>
    <row r="186">
      <c r="C186" s="10"/>
      <c r="D186" s="10"/>
      <c r="E186" s="10"/>
      <c r="G186" s="11" t="str">
        <f t="shared" si="3"/>
        <v/>
      </c>
      <c r="H186" s="12" t="str">
        <f t="shared" si="4"/>
        <v/>
      </c>
      <c r="I186" s="12" t="str">
        <f t="shared" si="5"/>
        <v/>
      </c>
      <c r="J186" s="15" t="str">
        <f t="shared" ref="J186:U186" si="220">IF(OR($G186="",$E186=""),"",IF(MOD(MATCH(J$1,$J$1:$U$1,0)-MATCH($E186,$J$1:$U$1,0),$G186)=0,"Due",""))</f>
        <v/>
      </c>
      <c r="K186" s="15" t="str">
        <f t="shared" si="220"/>
        <v/>
      </c>
      <c r="L186" s="15" t="str">
        <f t="shared" si="220"/>
        <v/>
      </c>
      <c r="M186" s="15" t="str">
        <f t="shared" si="220"/>
        <v/>
      </c>
      <c r="N186" s="15" t="str">
        <f t="shared" si="220"/>
        <v/>
      </c>
      <c r="O186" s="15" t="str">
        <f t="shared" si="220"/>
        <v/>
      </c>
      <c r="P186" s="15" t="str">
        <f t="shared" si="220"/>
        <v/>
      </c>
      <c r="Q186" s="15" t="str">
        <f t="shared" si="220"/>
        <v/>
      </c>
      <c r="R186" s="15" t="str">
        <f t="shared" si="220"/>
        <v/>
      </c>
      <c r="S186" s="15" t="str">
        <f t="shared" si="220"/>
        <v/>
      </c>
      <c r="T186" s="15" t="str">
        <f t="shared" si="220"/>
        <v/>
      </c>
      <c r="U186" s="15" t="str">
        <f t="shared" si="220"/>
        <v/>
      </c>
      <c r="V186" s="11" t="str">
        <f t="shared" si="8"/>
        <v/>
      </c>
      <c r="W186" s="11" t="str">
        <f t="shared" si="9"/>
        <v/>
      </c>
    </row>
    <row r="187">
      <c r="C187" s="10"/>
      <c r="D187" s="10"/>
      <c r="E187" s="10"/>
      <c r="G187" s="11" t="str">
        <f t="shared" si="3"/>
        <v/>
      </c>
      <c r="H187" s="12" t="str">
        <f t="shared" si="4"/>
        <v/>
      </c>
      <c r="I187" s="12" t="str">
        <f t="shared" si="5"/>
        <v/>
      </c>
      <c r="J187" s="15" t="str">
        <f t="shared" ref="J187:U187" si="221">IF(OR($G187="",$E187=""),"",IF(MOD(MATCH(J$1,$J$1:$U$1,0)-MATCH($E187,$J$1:$U$1,0),$G187)=0,"Due",""))</f>
        <v/>
      </c>
      <c r="K187" s="15" t="str">
        <f t="shared" si="221"/>
        <v/>
      </c>
      <c r="L187" s="15" t="str">
        <f t="shared" si="221"/>
        <v/>
      </c>
      <c r="M187" s="15" t="str">
        <f t="shared" si="221"/>
        <v/>
      </c>
      <c r="N187" s="15" t="str">
        <f t="shared" si="221"/>
        <v/>
      </c>
      <c r="O187" s="15" t="str">
        <f t="shared" si="221"/>
        <v/>
      </c>
      <c r="P187" s="15" t="str">
        <f t="shared" si="221"/>
        <v/>
      </c>
      <c r="Q187" s="15" t="str">
        <f t="shared" si="221"/>
        <v/>
      </c>
      <c r="R187" s="15" t="str">
        <f t="shared" si="221"/>
        <v/>
      </c>
      <c r="S187" s="15" t="str">
        <f t="shared" si="221"/>
        <v/>
      </c>
      <c r="T187" s="15" t="str">
        <f t="shared" si="221"/>
        <v/>
      </c>
      <c r="U187" s="15" t="str">
        <f t="shared" si="221"/>
        <v/>
      </c>
      <c r="V187" s="11" t="str">
        <f t="shared" si="8"/>
        <v/>
      </c>
      <c r="W187" s="11" t="str">
        <f t="shared" si="9"/>
        <v/>
      </c>
    </row>
    <row r="188">
      <c r="C188" s="10"/>
      <c r="D188" s="10"/>
      <c r="E188" s="10"/>
      <c r="G188" s="11" t="str">
        <f t="shared" si="3"/>
        <v/>
      </c>
      <c r="H188" s="12" t="str">
        <f t="shared" si="4"/>
        <v/>
      </c>
      <c r="I188" s="12" t="str">
        <f t="shared" si="5"/>
        <v/>
      </c>
      <c r="J188" s="15" t="str">
        <f t="shared" ref="J188:U188" si="222">IF(OR($G188="",$E188=""),"",IF(MOD(MATCH(J$1,$J$1:$U$1,0)-MATCH($E188,$J$1:$U$1,0),$G188)=0,"Due",""))</f>
        <v/>
      </c>
      <c r="K188" s="15" t="str">
        <f t="shared" si="222"/>
        <v/>
      </c>
      <c r="L188" s="15" t="str">
        <f t="shared" si="222"/>
        <v/>
      </c>
      <c r="M188" s="15" t="str">
        <f t="shared" si="222"/>
        <v/>
      </c>
      <c r="N188" s="15" t="str">
        <f t="shared" si="222"/>
        <v/>
      </c>
      <c r="O188" s="15" t="str">
        <f t="shared" si="222"/>
        <v/>
      </c>
      <c r="P188" s="15" t="str">
        <f t="shared" si="222"/>
        <v/>
      </c>
      <c r="Q188" s="15" t="str">
        <f t="shared" si="222"/>
        <v/>
      </c>
      <c r="R188" s="15" t="str">
        <f t="shared" si="222"/>
        <v/>
      </c>
      <c r="S188" s="15" t="str">
        <f t="shared" si="222"/>
        <v/>
      </c>
      <c r="T188" s="15" t="str">
        <f t="shared" si="222"/>
        <v/>
      </c>
      <c r="U188" s="15" t="str">
        <f t="shared" si="222"/>
        <v/>
      </c>
      <c r="V188" s="11" t="str">
        <f t="shared" si="8"/>
        <v/>
      </c>
      <c r="W188" s="11" t="str">
        <f t="shared" si="9"/>
        <v/>
      </c>
    </row>
    <row r="189">
      <c r="C189" s="10"/>
      <c r="D189" s="10"/>
      <c r="E189" s="10"/>
      <c r="G189" s="11" t="str">
        <f t="shared" si="3"/>
        <v/>
      </c>
      <c r="H189" s="12" t="str">
        <f t="shared" si="4"/>
        <v/>
      </c>
      <c r="I189" s="12" t="str">
        <f t="shared" si="5"/>
        <v/>
      </c>
      <c r="J189" s="15" t="str">
        <f t="shared" ref="J189:U189" si="223">IF(OR($G189="",$E189=""),"",IF(MOD(MATCH(J$1,$J$1:$U$1,0)-MATCH($E189,$J$1:$U$1,0),$G189)=0,"Due",""))</f>
        <v/>
      </c>
      <c r="K189" s="15" t="str">
        <f t="shared" si="223"/>
        <v/>
      </c>
      <c r="L189" s="15" t="str">
        <f t="shared" si="223"/>
        <v/>
      </c>
      <c r="M189" s="15" t="str">
        <f t="shared" si="223"/>
        <v/>
      </c>
      <c r="N189" s="15" t="str">
        <f t="shared" si="223"/>
        <v/>
      </c>
      <c r="O189" s="15" t="str">
        <f t="shared" si="223"/>
        <v/>
      </c>
      <c r="P189" s="15" t="str">
        <f t="shared" si="223"/>
        <v/>
      </c>
      <c r="Q189" s="15" t="str">
        <f t="shared" si="223"/>
        <v/>
      </c>
      <c r="R189" s="15" t="str">
        <f t="shared" si="223"/>
        <v/>
      </c>
      <c r="S189" s="15" t="str">
        <f t="shared" si="223"/>
        <v/>
      </c>
      <c r="T189" s="15" t="str">
        <f t="shared" si="223"/>
        <v/>
      </c>
      <c r="U189" s="15" t="str">
        <f t="shared" si="223"/>
        <v/>
      </c>
      <c r="V189" s="11" t="str">
        <f t="shared" si="8"/>
        <v/>
      </c>
      <c r="W189" s="11" t="str">
        <f t="shared" si="9"/>
        <v/>
      </c>
    </row>
    <row r="190">
      <c r="C190" s="10"/>
      <c r="D190" s="10"/>
      <c r="E190" s="10"/>
      <c r="G190" s="11" t="str">
        <f t="shared" si="3"/>
        <v/>
      </c>
      <c r="H190" s="12" t="str">
        <f t="shared" si="4"/>
        <v/>
      </c>
      <c r="I190" s="12" t="str">
        <f t="shared" si="5"/>
        <v/>
      </c>
      <c r="J190" s="15" t="str">
        <f t="shared" ref="J190:U190" si="224">IF(OR($G190="",$E190=""),"",IF(MOD(MATCH(J$1,$J$1:$U$1,0)-MATCH($E190,$J$1:$U$1,0),$G190)=0,"Due",""))</f>
        <v/>
      </c>
      <c r="K190" s="15" t="str">
        <f t="shared" si="224"/>
        <v/>
      </c>
      <c r="L190" s="15" t="str">
        <f t="shared" si="224"/>
        <v/>
      </c>
      <c r="M190" s="15" t="str">
        <f t="shared" si="224"/>
        <v/>
      </c>
      <c r="N190" s="15" t="str">
        <f t="shared" si="224"/>
        <v/>
      </c>
      <c r="O190" s="15" t="str">
        <f t="shared" si="224"/>
        <v/>
      </c>
      <c r="P190" s="15" t="str">
        <f t="shared" si="224"/>
        <v/>
      </c>
      <c r="Q190" s="15" t="str">
        <f t="shared" si="224"/>
        <v/>
      </c>
      <c r="R190" s="15" t="str">
        <f t="shared" si="224"/>
        <v/>
      </c>
      <c r="S190" s="15" t="str">
        <f t="shared" si="224"/>
        <v/>
      </c>
      <c r="T190" s="15" t="str">
        <f t="shared" si="224"/>
        <v/>
      </c>
      <c r="U190" s="15" t="str">
        <f t="shared" si="224"/>
        <v/>
      </c>
      <c r="V190" s="11" t="str">
        <f t="shared" si="8"/>
        <v/>
      </c>
      <c r="W190" s="11" t="str">
        <f t="shared" si="9"/>
        <v/>
      </c>
    </row>
    <row r="191">
      <c r="C191" s="10"/>
      <c r="D191" s="10"/>
      <c r="E191" s="10"/>
      <c r="G191" s="11" t="str">
        <f t="shared" si="3"/>
        <v/>
      </c>
      <c r="H191" s="12" t="str">
        <f t="shared" si="4"/>
        <v/>
      </c>
      <c r="I191" s="12" t="str">
        <f t="shared" si="5"/>
        <v/>
      </c>
      <c r="J191" s="15" t="str">
        <f t="shared" ref="J191:U191" si="225">IF(OR($G191="",$E191=""),"",IF(MOD(MATCH(J$1,$J$1:$U$1,0)-MATCH($E191,$J$1:$U$1,0),$G191)=0,"Due",""))</f>
        <v/>
      </c>
      <c r="K191" s="15" t="str">
        <f t="shared" si="225"/>
        <v/>
      </c>
      <c r="L191" s="15" t="str">
        <f t="shared" si="225"/>
        <v/>
      </c>
      <c r="M191" s="15" t="str">
        <f t="shared" si="225"/>
        <v/>
      </c>
      <c r="N191" s="15" t="str">
        <f t="shared" si="225"/>
        <v/>
      </c>
      <c r="O191" s="15" t="str">
        <f t="shared" si="225"/>
        <v/>
      </c>
      <c r="P191" s="15" t="str">
        <f t="shared" si="225"/>
        <v/>
      </c>
      <c r="Q191" s="15" t="str">
        <f t="shared" si="225"/>
        <v/>
      </c>
      <c r="R191" s="15" t="str">
        <f t="shared" si="225"/>
        <v/>
      </c>
      <c r="S191" s="15" t="str">
        <f t="shared" si="225"/>
        <v/>
      </c>
      <c r="T191" s="15" t="str">
        <f t="shared" si="225"/>
        <v/>
      </c>
      <c r="U191" s="15" t="str">
        <f t="shared" si="225"/>
        <v/>
      </c>
      <c r="V191" s="11" t="str">
        <f t="shared" si="8"/>
        <v/>
      </c>
      <c r="W191" s="11" t="str">
        <f t="shared" si="9"/>
        <v/>
      </c>
    </row>
    <row r="192">
      <c r="C192" s="10"/>
      <c r="D192" s="10"/>
      <c r="E192" s="10"/>
      <c r="G192" s="11" t="str">
        <f t="shared" si="3"/>
        <v/>
      </c>
      <c r="H192" s="12" t="str">
        <f t="shared" si="4"/>
        <v/>
      </c>
      <c r="I192" s="12" t="str">
        <f t="shared" si="5"/>
        <v/>
      </c>
      <c r="J192" s="15" t="str">
        <f t="shared" ref="J192:U192" si="226">IF(OR($G192="",$E192=""),"",IF(MOD(MATCH(J$1,$J$1:$U$1,0)-MATCH($E192,$J$1:$U$1,0),$G192)=0,"Due",""))</f>
        <v/>
      </c>
      <c r="K192" s="15" t="str">
        <f t="shared" si="226"/>
        <v/>
      </c>
      <c r="L192" s="15" t="str">
        <f t="shared" si="226"/>
        <v/>
      </c>
      <c r="M192" s="15" t="str">
        <f t="shared" si="226"/>
        <v/>
      </c>
      <c r="N192" s="15" t="str">
        <f t="shared" si="226"/>
        <v/>
      </c>
      <c r="O192" s="15" t="str">
        <f t="shared" si="226"/>
        <v/>
      </c>
      <c r="P192" s="15" t="str">
        <f t="shared" si="226"/>
        <v/>
      </c>
      <c r="Q192" s="15" t="str">
        <f t="shared" si="226"/>
        <v/>
      </c>
      <c r="R192" s="15" t="str">
        <f t="shared" si="226"/>
        <v/>
      </c>
      <c r="S192" s="15" t="str">
        <f t="shared" si="226"/>
        <v/>
      </c>
      <c r="T192" s="15" t="str">
        <f t="shared" si="226"/>
        <v/>
      </c>
      <c r="U192" s="15" t="str">
        <f t="shared" si="226"/>
        <v/>
      </c>
      <c r="V192" s="11" t="str">
        <f t="shared" si="8"/>
        <v/>
      </c>
      <c r="W192" s="11" t="str">
        <f t="shared" si="9"/>
        <v/>
      </c>
    </row>
    <row r="193">
      <c r="C193" s="10"/>
      <c r="D193" s="10"/>
      <c r="E193" s="10"/>
      <c r="G193" s="11" t="str">
        <f t="shared" si="3"/>
        <v/>
      </c>
      <c r="H193" s="12" t="str">
        <f t="shared" si="4"/>
        <v/>
      </c>
      <c r="I193" s="12" t="str">
        <f t="shared" si="5"/>
        <v/>
      </c>
      <c r="J193" s="15" t="str">
        <f t="shared" ref="J193:U193" si="227">IF(OR($G193="",$E193=""),"",IF(MOD(MATCH(J$1,$J$1:$U$1,0)-MATCH($E193,$J$1:$U$1,0),$G193)=0,"Due",""))</f>
        <v/>
      </c>
      <c r="K193" s="15" t="str">
        <f t="shared" si="227"/>
        <v/>
      </c>
      <c r="L193" s="15" t="str">
        <f t="shared" si="227"/>
        <v/>
      </c>
      <c r="M193" s="15" t="str">
        <f t="shared" si="227"/>
        <v/>
      </c>
      <c r="N193" s="15" t="str">
        <f t="shared" si="227"/>
        <v/>
      </c>
      <c r="O193" s="15" t="str">
        <f t="shared" si="227"/>
        <v/>
      </c>
      <c r="P193" s="15" t="str">
        <f t="shared" si="227"/>
        <v/>
      </c>
      <c r="Q193" s="15" t="str">
        <f t="shared" si="227"/>
        <v/>
      </c>
      <c r="R193" s="15" t="str">
        <f t="shared" si="227"/>
        <v/>
      </c>
      <c r="S193" s="15" t="str">
        <f t="shared" si="227"/>
        <v/>
      </c>
      <c r="T193" s="15" t="str">
        <f t="shared" si="227"/>
        <v/>
      </c>
      <c r="U193" s="15" t="str">
        <f t="shared" si="227"/>
        <v/>
      </c>
      <c r="V193" s="11" t="str">
        <f t="shared" si="8"/>
        <v/>
      </c>
      <c r="W193" s="11" t="str">
        <f t="shared" si="9"/>
        <v/>
      </c>
    </row>
    <row r="194">
      <c r="C194" s="10"/>
      <c r="D194" s="10"/>
      <c r="E194" s="10"/>
      <c r="G194" s="11" t="str">
        <f t="shared" si="3"/>
        <v/>
      </c>
      <c r="H194" s="12" t="str">
        <f t="shared" si="4"/>
        <v/>
      </c>
      <c r="I194" s="12" t="str">
        <f t="shared" si="5"/>
        <v/>
      </c>
      <c r="J194" s="15" t="str">
        <f t="shared" ref="J194:U194" si="228">IF(OR($G194="",$E194=""),"",IF(MOD(MATCH(J$1,$J$1:$U$1,0)-MATCH($E194,$J$1:$U$1,0),$G194)=0,"Due",""))</f>
        <v/>
      </c>
      <c r="K194" s="15" t="str">
        <f t="shared" si="228"/>
        <v/>
      </c>
      <c r="L194" s="15" t="str">
        <f t="shared" si="228"/>
        <v/>
      </c>
      <c r="M194" s="15" t="str">
        <f t="shared" si="228"/>
        <v/>
      </c>
      <c r="N194" s="15" t="str">
        <f t="shared" si="228"/>
        <v/>
      </c>
      <c r="O194" s="15" t="str">
        <f t="shared" si="228"/>
        <v/>
      </c>
      <c r="P194" s="15" t="str">
        <f t="shared" si="228"/>
        <v/>
      </c>
      <c r="Q194" s="15" t="str">
        <f t="shared" si="228"/>
        <v/>
      </c>
      <c r="R194" s="15" t="str">
        <f t="shared" si="228"/>
        <v/>
      </c>
      <c r="S194" s="15" t="str">
        <f t="shared" si="228"/>
        <v/>
      </c>
      <c r="T194" s="15" t="str">
        <f t="shared" si="228"/>
        <v/>
      </c>
      <c r="U194" s="15" t="str">
        <f t="shared" si="228"/>
        <v/>
      </c>
      <c r="V194" s="11" t="str">
        <f t="shared" si="8"/>
        <v/>
      </c>
      <c r="W194" s="11" t="str">
        <f t="shared" si="9"/>
        <v/>
      </c>
    </row>
    <row r="195">
      <c r="C195" s="10"/>
      <c r="D195" s="10"/>
      <c r="E195" s="10"/>
      <c r="G195" s="11" t="str">
        <f t="shared" si="3"/>
        <v/>
      </c>
      <c r="H195" s="12" t="str">
        <f t="shared" si="4"/>
        <v/>
      </c>
      <c r="I195" s="12" t="str">
        <f t="shared" si="5"/>
        <v/>
      </c>
      <c r="J195" s="15" t="str">
        <f t="shared" ref="J195:U195" si="229">IF(OR($G195="",$E195=""),"",IF(MOD(MATCH(J$1,$J$1:$U$1,0)-MATCH($E195,$J$1:$U$1,0),$G195)=0,"Due",""))</f>
        <v/>
      </c>
      <c r="K195" s="15" t="str">
        <f t="shared" si="229"/>
        <v/>
      </c>
      <c r="L195" s="15" t="str">
        <f t="shared" si="229"/>
        <v/>
      </c>
      <c r="M195" s="15" t="str">
        <f t="shared" si="229"/>
        <v/>
      </c>
      <c r="N195" s="15" t="str">
        <f t="shared" si="229"/>
        <v/>
      </c>
      <c r="O195" s="15" t="str">
        <f t="shared" si="229"/>
        <v/>
      </c>
      <c r="P195" s="15" t="str">
        <f t="shared" si="229"/>
        <v/>
      </c>
      <c r="Q195" s="15" t="str">
        <f t="shared" si="229"/>
        <v/>
      </c>
      <c r="R195" s="15" t="str">
        <f t="shared" si="229"/>
        <v/>
      </c>
      <c r="S195" s="15" t="str">
        <f t="shared" si="229"/>
        <v/>
      </c>
      <c r="T195" s="15" t="str">
        <f t="shared" si="229"/>
        <v/>
      </c>
      <c r="U195" s="15" t="str">
        <f t="shared" si="229"/>
        <v/>
      </c>
      <c r="V195" s="11" t="str">
        <f t="shared" si="8"/>
        <v/>
      </c>
      <c r="W195" s="11" t="str">
        <f t="shared" si="9"/>
        <v/>
      </c>
    </row>
    <row r="196">
      <c r="C196" s="10"/>
      <c r="D196" s="10"/>
      <c r="E196" s="10"/>
      <c r="G196" s="11" t="str">
        <f t="shared" si="3"/>
        <v/>
      </c>
      <c r="H196" s="12" t="str">
        <f t="shared" si="4"/>
        <v/>
      </c>
      <c r="I196" s="12" t="str">
        <f t="shared" si="5"/>
        <v/>
      </c>
      <c r="J196" s="15" t="str">
        <f t="shared" ref="J196:U196" si="230">IF(OR($G196="",$E196=""),"",IF(MOD(MATCH(J$1,$J$1:$U$1,0)-MATCH($E196,$J$1:$U$1,0),$G196)=0,"Due",""))</f>
        <v/>
      </c>
      <c r="K196" s="15" t="str">
        <f t="shared" si="230"/>
        <v/>
      </c>
      <c r="L196" s="15" t="str">
        <f t="shared" si="230"/>
        <v/>
      </c>
      <c r="M196" s="15" t="str">
        <f t="shared" si="230"/>
        <v/>
      </c>
      <c r="N196" s="15" t="str">
        <f t="shared" si="230"/>
        <v/>
      </c>
      <c r="O196" s="15" t="str">
        <f t="shared" si="230"/>
        <v/>
      </c>
      <c r="P196" s="15" t="str">
        <f t="shared" si="230"/>
        <v/>
      </c>
      <c r="Q196" s="15" t="str">
        <f t="shared" si="230"/>
        <v/>
      </c>
      <c r="R196" s="15" t="str">
        <f t="shared" si="230"/>
        <v/>
      </c>
      <c r="S196" s="15" t="str">
        <f t="shared" si="230"/>
        <v/>
      </c>
      <c r="T196" s="15" t="str">
        <f t="shared" si="230"/>
        <v/>
      </c>
      <c r="U196" s="15" t="str">
        <f t="shared" si="230"/>
        <v/>
      </c>
      <c r="V196" s="11" t="str">
        <f t="shared" si="8"/>
        <v/>
      </c>
      <c r="W196" s="11" t="str">
        <f t="shared" si="9"/>
        <v/>
      </c>
    </row>
    <row r="197">
      <c r="C197" s="10"/>
      <c r="D197" s="10"/>
      <c r="E197" s="10"/>
      <c r="G197" s="11" t="str">
        <f t="shared" si="3"/>
        <v/>
      </c>
      <c r="H197" s="12" t="str">
        <f t="shared" si="4"/>
        <v/>
      </c>
      <c r="I197" s="12" t="str">
        <f t="shared" si="5"/>
        <v/>
      </c>
      <c r="J197" s="15" t="str">
        <f t="shared" ref="J197:U197" si="231">IF(OR($G197="",$E197=""),"",IF(MOD(MATCH(J$1,$J$1:$U$1,0)-MATCH($E197,$J$1:$U$1,0),$G197)=0,"Due",""))</f>
        <v/>
      </c>
      <c r="K197" s="15" t="str">
        <f t="shared" si="231"/>
        <v/>
      </c>
      <c r="L197" s="15" t="str">
        <f t="shared" si="231"/>
        <v/>
      </c>
      <c r="M197" s="15" t="str">
        <f t="shared" si="231"/>
        <v/>
      </c>
      <c r="N197" s="15" t="str">
        <f t="shared" si="231"/>
        <v/>
      </c>
      <c r="O197" s="15" t="str">
        <f t="shared" si="231"/>
        <v/>
      </c>
      <c r="P197" s="15" t="str">
        <f t="shared" si="231"/>
        <v/>
      </c>
      <c r="Q197" s="15" t="str">
        <f t="shared" si="231"/>
        <v/>
      </c>
      <c r="R197" s="15" t="str">
        <f t="shared" si="231"/>
        <v/>
      </c>
      <c r="S197" s="15" t="str">
        <f t="shared" si="231"/>
        <v/>
      </c>
      <c r="T197" s="15" t="str">
        <f t="shared" si="231"/>
        <v/>
      </c>
      <c r="U197" s="15" t="str">
        <f t="shared" si="231"/>
        <v/>
      </c>
      <c r="V197" s="11" t="str">
        <f t="shared" si="8"/>
        <v/>
      </c>
      <c r="W197" s="11" t="str">
        <f t="shared" si="9"/>
        <v/>
      </c>
    </row>
    <row r="198">
      <c r="C198" s="10"/>
      <c r="D198" s="10"/>
      <c r="E198" s="10"/>
      <c r="G198" s="11" t="str">
        <f t="shared" si="3"/>
        <v/>
      </c>
      <c r="H198" s="12" t="str">
        <f t="shared" si="4"/>
        <v/>
      </c>
      <c r="I198" s="12" t="str">
        <f t="shared" si="5"/>
        <v/>
      </c>
      <c r="J198" s="15" t="str">
        <f t="shared" ref="J198:U198" si="232">IF(OR($G198="",$E198=""),"",IF(MOD(MATCH(J$1,$J$1:$U$1,0)-MATCH($E198,$J$1:$U$1,0),$G198)=0,"Due",""))</f>
        <v/>
      </c>
      <c r="K198" s="15" t="str">
        <f t="shared" si="232"/>
        <v/>
      </c>
      <c r="L198" s="15" t="str">
        <f t="shared" si="232"/>
        <v/>
      </c>
      <c r="M198" s="15" t="str">
        <f t="shared" si="232"/>
        <v/>
      </c>
      <c r="N198" s="15" t="str">
        <f t="shared" si="232"/>
        <v/>
      </c>
      <c r="O198" s="15" t="str">
        <f t="shared" si="232"/>
        <v/>
      </c>
      <c r="P198" s="15" t="str">
        <f t="shared" si="232"/>
        <v/>
      </c>
      <c r="Q198" s="15" t="str">
        <f t="shared" si="232"/>
        <v/>
      </c>
      <c r="R198" s="15" t="str">
        <f t="shared" si="232"/>
        <v/>
      </c>
      <c r="S198" s="15" t="str">
        <f t="shared" si="232"/>
        <v/>
      </c>
      <c r="T198" s="15" t="str">
        <f t="shared" si="232"/>
        <v/>
      </c>
      <c r="U198" s="15" t="str">
        <f t="shared" si="232"/>
        <v/>
      </c>
      <c r="V198" s="11" t="str">
        <f t="shared" si="8"/>
        <v/>
      </c>
      <c r="W198" s="11" t="str">
        <f t="shared" si="9"/>
        <v/>
      </c>
    </row>
    <row r="199">
      <c r="C199" s="10"/>
      <c r="D199" s="10"/>
      <c r="E199" s="10"/>
      <c r="G199" s="11" t="str">
        <f t="shared" si="3"/>
        <v/>
      </c>
      <c r="H199" s="12" t="str">
        <f t="shared" si="4"/>
        <v/>
      </c>
      <c r="I199" s="12" t="str">
        <f t="shared" si="5"/>
        <v/>
      </c>
      <c r="J199" s="15" t="str">
        <f t="shared" ref="J199:U199" si="233">IF(OR($G199="",$E199=""),"",IF(MOD(MATCH(J$1,$J$1:$U$1,0)-MATCH($E199,$J$1:$U$1,0),$G199)=0,"Due",""))</f>
        <v/>
      </c>
      <c r="K199" s="15" t="str">
        <f t="shared" si="233"/>
        <v/>
      </c>
      <c r="L199" s="15" t="str">
        <f t="shared" si="233"/>
        <v/>
      </c>
      <c r="M199" s="15" t="str">
        <f t="shared" si="233"/>
        <v/>
      </c>
      <c r="N199" s="15" t="str">
        <f t="shared" si="233"/>
        <v/>
      </c>
      <c r="O199" s="15" t="str">
        <f t="shared" si="233"/>
        <v/>
      </c>
      <c r="P199" s="15" t="str">
        <f t="shared" si="233"/>
        <v/>
      </c>
      <c r="Q199" s="15" t="str">
        <f t="shared" si="233"/>
        <v/>
      </c>
      <c r="R199" s="15" t="str">
        <f t="shared" si="233"/>
        <v/>
      </c>
      <c r="S199" s="15" t="str">
        <f t="shared" si="233"/>
        <v/>
      </c>
      <c r="T199" s="15" t="str">
        <f t="shared" si="233"/>
        <v/>
      </c>
      <c r="U199" s="15" t="str">
        <f t="shared" si="233"/>
        <v/>
      </c>
      <c r="V199" s="11" t="str">
        <f t="shared" si="8"/>
        <v/>
      </c>
      <c r="W199" s="11" t="str">
        <f t="shared" si="9"/>
        <v/>
      </c>
    </row>
    <row r="200">
      <c r="C200" s="10"/>
      <c r="D200" s="10"/>
      <c r="E200" s="10"/>
      <c r="G200" s="11" t="str">
        <f t="shared" si="3"/>
        <v/>
      </c>
      <c r="H200" s="12" t="str">
        <f t="shared" si="4"/>
        <v/>
      </c>
      <c r="I200" s="12" t="str">
        <f t="shared" si="5"/>
        <v/>
      </c>
      <c r="J200" s="15" t="str">
        <f t="shared" ref="J200:U200" si="234">IF(OR($G200="",$E200=""),"",IF(MOD(MATCH(J$1,$J$1:$U$1,0)-MATCH($E200,$J$1:$U$1,0),$G200)=0,"Due",""))</f>
        <v/>
      </c>
      <c r="K200" s="15" t="str">
        <f t="shared" si="234"/>
        <v/>
      </c>
      <c r="L200" s="15" t="str">
        <f t="shared" si="234"/>
        <v/>
      </c>
      <c r="M200" s="15" t="str">
        <f t="shared" si="234"/>
        <v/>
      </c>
      <c r="N200" s="15" t="str">
        <f t="shared" si="234"/>
        <v/>
      </c>
      <c r="O200" s="15" t="str">
        <f t="shared" si="234"/>
        <v/>
      </c>
      <c r="P200" s="15" t="str">
        <f t="shared" si="234"/>
        <v/>
      </c>
      <c r="Q200" s="15" t="str">
        <f t="shared" si="234"/>
        <v/>
      </c>
      <c r="R200" s="15" t="str">
        <f t="shared" si="234"/>
        <v/>
      </c>
      <c r="S200" s="15" t="str">
        <f t="shared" si="234"/>
        <v/>
      </c>
      <c r="T200" s="15" t="str">
        <f t="shared" si="234"/>
        <v/>
      </c>
      <c r="U200" s="15" t="str">
        <f t="shared" si="234"/>
        <v/>
      </c>
      <c r="V200" s="11" t="str">
        <f t="shared" si="8"/>
        <v/>
      </c>
      <c r="W200" s="11" t="str">
        <f t="shared" si="9"/>
        <v/>
      </c>
    </row>
  </sheetData>
  <conditionalFormatting sqref="J2:U200">
    <cfRule type="expression" dxfId="0" priority="1" stopIfTrue="1">
      <formula>ISNUMBER(J2)</formula>
    </cfRule>
  </conditionalFormatting>
  <conditionalFormatting sqref="J2:U200">
    <cfRule type="expression" dxfId="1" priority="2" stopIfTrue="1">
      <formula>AND(J2="Due",MATCH(J$1,$J$1:$U$1,0)&lt;MONTH(TODAY()))</formula>
    </cfRule>
  </conditionalFormatting>
  <conditionalFormatting sqref="J2:U200">
    <cfRule type="expression" dxfId="2" priority="3" stopIfTrue="1">
      <formula>AND(J2="Due",MATCH(J$1,$J$1:$U$1,0)=MONTH(TODAY()))</formula>
    </cfRule>
  </conditionalFormatting>
  <dataValidations>
    <dataValidation type="list" allowBlank="1" sqref="E2:E200">
      <formula1>"Jan,Feb,Mar,Apr,May,Jun,Jul,Aug,Sep,Oct,Nov,Dec"</formula1>
    </dataValidation>
    <dataValidation type="list" allowBlank="1" sqref="C2:C200">
      <formula1>"Split AC + gas furnace,Heat pump,AC only,Furnace only,Mini split,Rooftop unit (RTU),Boiler,Exhaust / make-up air,Other"</formula1>
    </dataValidation>
    <dataValidation type="list" allowBlank="1" sqref="D2:D200">
      <formula1>"Monthly,Quarterly,Semiannual (spring + fall),Annual"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5.13"/>
    <col customWidth="1" min="2" max="2" width="50.13"/>
    <col customWidth="1" min="3" max="4" width="23.88"/>
    <col customWidth="1" min="5" max="5" width="33.88"/>
    <col customWidth="1" min="6" max="6" width="42.63"/>
  </cols>
  <sheetData>
    <row r="1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</row>
    <row r="2">
      <c r="A2" s="3" t="s">
        <v>8</v>
      </c>
      <c r="B2" s="3" t="s">
        <v>13</v>
      </c>
      <c r="C2" s="3" t="s">
        <v>15</v>
      </c>
      <c r="D2" s="3" t="s">
        <v>17</v>
      </c>
      <c r="E2" s="3" t="s">
        <v>19</v>
      </c>
      <c r="F2" s="7" t="s">
        <v>22</v>
      </c>
    </row>
    <row r="3">
      <c r="A3" s="3" t="s">
        <v>8</v>
      </c>
      <c r="B3" s="3" t="s">
        <v>39</v>
      </c>
      <c r="C3" s="3" t="s">
        <v>40</v>
      </c>
      <c r="D3" s="3" t="s">
        <v>41</v>
      </c>
      <c r="E3" s="3" t="s">
        <v>42</v>
      </c>
      <c r="F3" s="7" t="s">
        <v>22</v>
      </c>
    </row>
    <row r="4">
      <c r="A4" s="3" t="s">
        <v>43</v>
      </c>
      <c r="B4" s="3" t="s">
        <v>44</v>
      </c>
      <c r="C4" s="3" t="s">
        <v>45</v>
      </c>
      <c r="D4" s="3" t="s">
        <v>46</v>
      </c>
      <c r="E4" s="3" t="s">
        <v>47</v>
      </c>
      <c r="F4" s="7" t="s">
        <v>48</v>
      </c>
    </row>
    <row r="5">
      <c r="A5" s="3" t="s">
        <v>50</v>
      </c>
      <c r="B5" s="3" t="s">
        <v>51</v>
      </c>
      <c r="C5" s="3" t="s">
        <v>45</v>
      </c>
      <c r="D5" s="3" t="s">
        <v>52</v>
      </c>
      <c r="E5" s="3" t="s">
        <v>53</v>
      </c>
      <c r="F5" s="7" t="s">
        <v>54</v>
      </c>
    </row>
    <row r="6">
      <c r="A6" s="3" t="s">
        <v>57</v>
      </c>
      <c r="B6" s="3" t="s">
        <v>58</v>
      </c>
      <c r="C6" s="3" t="s">
        <v>45</v>
      </c>
      <c r="D6" s="3" t="s">
        <v>52</v>
      </c>
      <c r="E6" s="3" t="s">
        <v>59</v>
      </c>
      <c r="F6" s="7" t="s">
        <v>60</v>
      </c>
    </row>
    <row r="7">
      <c r="A7" s="3" t="s">
        <v>62</v>
      </c>
      <c r="B7" s="3" t="s">
        <v>63</v>
      </c>
      <c r="C7" s="3" t="s">
        <v>45</v>
      </c>
      <c r="D7" s="3" t="s">
        <v>64</v>
      </c>
      <c r="E7" s="3" t="s">
        <v>65</v>
      </c>
      <c r="F7" s="7" t="s">
        <v>66</v>
      </c>
    </row>
    <row r="8">
      <c r="A8" s="3" t="s">
        <v>67</v>
      </c>
      <c r="B8" s="3" t="s">
        <v>68</v>
      </c>
      <c r="C8" s="3" t="s">
        <v>69</v>
      </c>
      <c r="D8" s="3" t="s">
        <v>70</v>
      </c>
      <c r="E8" s="3" t="s">
        <v>71</v>
      </c>
      <c r="F8" s="7" t="s">
        <v>22</v>
      </c>
    </row>
    <row r="9">
      <c r="A9" s="3" t="s">
        <v>72</v>
      </c>
      <c r="B9" s="3" t="s">
        <v>73</v>
      </c>
      <c r="C9" s="3" t="s">
        <v>45</v>
      </c>
      <c r="D9" s="3" t="s">
        <v>74</v>
      </c>
      <c r="E9" s="3" t="s">
        <v>75</v>
      </c>
      <c r="F9" s="7" t="s">
        <v>48</v>
      </c>
    </row>
    <row r="10">
      <c r="A10" s="3" t="s">
        <v>76</v>
      </c>
      <c r="B10" s="3" t="s">
        <v>77</v>
      </c>
      <c r="C10" s="3" t="s">
        <v>78</v>
      </c>
      <c r="D10" s="3" t="s">
        <v>79</v>
      </c>
      <c r="E10" s="3" t="s">
        <v>80</v>
      </c>
      <c r="F10" s="7" t="s">
        <v>66</v>
      </c>
    </row>
    <row r="11">
      <c r="A11" s="3" t="s">
        <v>81</v>
      </c>
      <c r="B11" s="3" t="s">
        <v>82</v>
      </c>
      <c r="C11" s="3" t="s">
        <v>83</v>
      </c>
      <c r="D11" s="3" t="s">
        <v>84</v>
      </c>
      <c r="E11" s="3" t="s">
        <v>85</v>
      </c>
      <c r="F11" s="7" t="s">
        <v>86</v>
      </c>
    </row>
    <row r="12">
      <c r="A12" s="3" t="s">
        <v>81</v>
      </c>
      <c r="B12" s="3" t="s">
        <v>87</v>
      </c>
      <c r="C12" s="3" t="s">
        <v>88</v>
      </c>
      <c r="D12" s="3" t="s">
        <v>89</v>
      </c>
      <c r="E12" s="3" t="s">
        <v>85</v>
      </c>
      <c r="F12" s="7" t="s">
        <v>86</v>
      </c>
    </row>
    <row r="13">
      <c r="A13" s="3" t="s">
        <v>81</v>
      </c>
      <c r="B13" s="3" t="s">
        <v>90</v>
      </c>
      <c r="C13" s="3" t="s">
        <v>45</v>
      </c>
      <c r="D13" s="3" t="s">
        <v>91</v>
      </c>
      <c r="E13" s="3" t="s">
        <v>85</v>
      </c>
      <c r="F13" s="7" t="s">
        <v>86</v>
      </c>
    </row>
    <row r="14">
      <c r="A14" s="3" t="s">
        <v>92</v>
      </c>
      <c r="B14" s="3" t="s">
        <v>82</v>
      </c>
      <c r="C14" s="3" t="s">
        <v>83</v>
      </c>
      <c r="D14" s="3" t="s">
        <v>84</v>
      </c>
      <c r="E14" s="3" t="s">
        <v>71</v>
      </c>
      <c r="F14" s="7" t="s">
        <v>86</v>
      </c>
    </row>
    <row r="15">
      <c r="A15" s="3" t="s">
        <v>92</v>
      </c>
      <c r="B15" s="3" t="s">
        <v>93</v>
      </c>
      <c r="C15" s="3" t="s">
        <v>88</v>
      </c>
      <c r="D15" s="3" t="s">
        <v>89</v>
      </c>
      <c r="E15" s="3" t="s">
        <v>71</v>
      </c>
      <c r="F15" s="7" t="s">
        <v>86</v>
      </c>
    </row>
    <row r="16">
      <c r="A16" s="3" t="s">
        <v>94</v>
      </c>
      <c r="B16" s="3" t="s">
        <v>95</v>
      </c>
      <c r="C16" s="3" t="s">
        <v>88</v>
      </c>
      <c r="D16" s="3" t="s">
        <v>89</v>
      </c>
      <c r="E16" s="3" t="s">
        <v>96</v>
      </c>
      <c r="F16" s="7" t="s">
        <v>86</v>
      </c>
    </row>
    <row r="17">
      <c r="A17" s="3" t="s">
        <v>94</v>
      </c>
      <c r="B17" s="3" t="s">
        <v>97</v>
      </c>
      <c r="C17" s="3" t="s">
        <v>45</v>
      </c>
      <c r="D17" s="3" t="s">
        <v>98</v>
      </c>
      <c r="E17" s="3" t="s">
        <v>96</v>
      </c>
      <c r="F17" s="7" t="s">
        <v>86</v>
      </c>
    </row>
    <row r="18">
      <c r="A18" s="3" t="s">
        <v>99</v>
      </c>
      <c r="B18" s="3" t="s">
        <v>100</v>
      </c>
      <c r="C18" s="3" t="s">
        <v>88</v>
      </c>
      <c r="D18" s="3" t="s">
        <v>89</v>
      </c>
      <c r="E18" s="3" t="s">
        <v>101</v>
      </c>
      <c r="F18" s="7" t="s">
        <v>86</v>
      </c>
    </row>
    <row r="19">
      <c r="A19" s="3" t="s">
        <v>99</v>
      </c>
      <c r="B19" s="3" t="s">
        <v>102</v>
      </c>
      <c r="C19" s="3" t="s">
        <v>45</v>
      </c>
      <c r="D19" s="3" t="s">
        <v>103</v>
      </c>
      <c r="E19" s="3" t="s">
        <v>101</v>
      </c>
      <c r="F19" s="7" t="s">
        <v>86</v>
      </c>
    </row>
    <row r="20">
      <c r="A20" s="3" t="s">
        <v>104</v>
      </c>
      <c r="B20" s="3" t="s">
        <v>105</v>
      </c>
      <c r="C20" s="3" t="s">
        <v>88</v>
      </c>
      <c r="D20" s="3" t="s">
        <v>89</v>
      </c>
      <c r="E20" s="3" t="s">
        <v>106</v>
      </c>
      <c r="F20" s="7" t="s">
        <v>86</v>
      </c>
    </row>
    <row r="21">
      <c r="A21" s="3" t="s">
        <v>107</v>
      </c>
      <c r="B21" s="3" t="s">
        <v>108</v>
      </c>
      <c r="C21" s="3" t="s">
        <v>109</v>
      </c>
      <c r="D21" s="3" t="s">
        <v>110</v>
      </c>
      <c r="E21" s="3" t="s">
        <v>111</v>
      </c>
      <c r="F21" s="7" t="s">
        <v>86</v>
      </c>
    </row>
    <row r="22">
      <c r="A22" s="3" t="s">
        <v>112</v>
      </c>
      <c r="B22" s="3" t="s">
        <v>113</v>
      </c>
      <c r="C22" s="3" t="s">
        <v>114</v>
      </c>
      <c r="D22" s="3" t="s">
        <v>114</v>
      </c>
      <c r="E22" s="3" t="s">
        <v>115</v>
      </c>
      <c r="F22" s="7" t="s">
        <v>116</v>
      </c>
    </row>
    <row r="23">
      <c r="A23" s="13"/>
      <c r="B23" s="13"/>
      <c r="C23" s="13"/>
      <c r="D23" s="13"/>
      <c r="E23" s="13"/>
      <c r="F23" s="13"/>
    </row>
    <row r="24">
      <c r="A24" s="13"/>
      <c r="B24" s="13"/>
      <c r="C24" s="13"/>
      <c r="D24" s="13"/>
      <c r="E24" s="13"/>
      <c r="F24" s="13"/>
    </row>
    <row r="25">
      <c r="A25" s="13"/>
      <c r="B25" s="13"/>
      <c r="C25" s="13"/>
      <c r="D25" s="13"/>
      <c r="E25" s="13"/>
      <c r="F25" s="13"/>
    </row>
    <row r="26">
      <c r="A26" s="13"/>
      <c r="B26" s="13"/>
      <c r="C26" s="13"/>
      <c r="D26" s="13"/>
      <c r="E26" s="13"/>
      <c r="F26" s="13"/>
    </row>
    <row r="27">
      <c r="A27" s="13"/>
      <c r="B27" s="13"/>
      <c r="C27" s="13"/>
      <c r="D27" s="13"/>
      <c r="E27" s="13"/>
      <c r="F27" s="13"/>
    </row>
    <row r="28">
      <c r="A28" s="13"/>
      <c r="B28" s="13"/>
      <c r="C28" s="13"/>
      <c r="D28" s="13"/>
      <c r="E28" s="13"/>
      <c r="F28" s="13"/>
    </row>
    <row r="29">
      <c r="A29" s="13"/>
      <c r="B29" s="13"/>
      <c r="C29" s="13"/>
      <c r="D29" s="13"/>
      <c r="E29" s="13"/>
      <c r="F29" s="13"/>
    </row>
    <row r="30">
      <c r="A30" s="13"/>
      <c r="B30" s="13"/>
      <c r="C30" s="13"/>
      <c r="D30" s="13"/>
      <c r="E30" s="13"/>
      <c r="F30" s="13"/>
    </row>
    <row r="31">
      <c r="A31" s="13"/>
      <c r="B31" s="13"/>
      <c r="C31" s="13"/>
      <c r="D31" s="13"/>
      <c r="E31" s="13"/>
      <c r="F31" s="13"/>
    </row>
    <row r="32">
      <c r="A32" s="13"/>
      <c r="B32" s="13"/>
      <c r="C32" s="13"/>
      <c r="D32" s="13"/>
      <c r="E32" s="13"/>
      <c r="F32" s="13"/>
    </row>
    <row r="33">
      <c r="A33" s="13"/>
      <c r="B33" s="13"/>
      <c r="C33" s="13"/>
      <c r="D33" s="13"/>
      <c r="E33" s="13"/>
      <c r="F33" s="13"/>
    </row>
    <row r="34">
      <c r="A34" s="13"/>
      <c r="B34" s="13"/>
      <c r="C34" s="13"/>
      <c r="D34" s="13"/>
      <c r="E34" s="13"/>
      <c r="F34" s="13"/>
    </row>
    <row r="35">
      <c r="A35" s="13"/>
      <c r="B35" s="13"/>
      <c r="C35" s="13"/>
      <c r="D35" s="13"/>
      <c r="E35" s="13"/>
      <c r="F35" s="13"/>
    </row>
    <row r="36">
      <c r="A36" s="13"/>
      <c r="B36" s="13"/>
      <c r="C36" s="13"/>
      <c r="D36" s="13"/>
      <c r="E36" s="13"/>
      <c r="F36" s="13"/>
    </row>
    <row r="37">
      <c r="A37" s="13"/>
      <c r="B37" s="13"/>
      <c r="C37" s="13"/>
      <c r="D37" s="13"/>
      <c r="E37" s="13"/>
      <c r="F37" s="13"/>
    </row>
    <row r="38">
      <c r="A38" s="13"/>
      <c r="B38" s="13"/>
      <c r="C38" s="13"/>
      <c r="D38" s="13"/>
      <c r="E38" s="13"/>
      <c r="F38" s="13"/>
    </row>
    <row r="39">
      <c r="A39" s="13"/>
      <c r="B39" s="13"/>
      <c r="C39" s="13"/>
      <c r="D39" s="13"/>
      <c r="E39" s="13"/>
      <c r="F39" s="13"/>
    </row>
    <row r="40">
      <c r="A40" s="13"/>
      <c r="B40" s="13"/>
      <c r="C40" s="13"/>
      <c r="D40" s="13"/>
      <c r="E40" s="13"/>
      <c r="F40" s="13"/>
    </row>
    <row r="41">
      <c r="A41" s="13"/>
      <c r="B41" s="13"/>
      <c r="C41" s="13"/>
      <c r="D41" s="13"/>
      <c r="E41" s="13"/>
      <c r="F41" s="13"/>
    </row>
    <row r="42">
      <c r="A42" s="13"/>
      <c r="B42" s="13"/>
      <c r="C42" s="13"/>
      <c r="D42" s="13"/>
      <c r="E42" s="13"/>
      <c r="F42" s="13"/>
    </row>
    <row r="43">
      <c r="A43" s="13"/>
      <c r="B43" s="13"/>
      <c r="C43" s="13"/>
      <c r="D43" s="13"/>
      <c r="E43" s="13"/>
      <c r="F43" s="13"/>
    </row>
    <row r="44">
      <c r="A44" s="13"/>
      <c r="B44" s="13"/>
      <c r="C44" s="13"/>
      <c r="D44" s="13"/>
      <c r="E44" s="13"/>
      <c r="F44" s="13"/>
    </row>
    <row r="45">
      <c r="A45" s="13"/>
      <c r="B45" s="13"/>
      <c r="C45" s="13"/>
      <c r="D45" s="13"/>
      <c r="E45" s="13"/>
      <c r="F45" s="13"/>
    </row>
    <row r="46">
      <c r="A46" s="13"/>
      <c r="B46" s="13"/>
      <c r="C46" s="13"/>
      <c r="D46" s="13"/>
      <c r="E46" s="13"/>
      <c r="F46" s="13"/>
    </row>
    <row r="47">
      <c r="A47" s="13"/>
      <c r="B47" s="13"/>
      <c r="C47" s="13"/>
      <c r="D47" s="13"/>
      <c r="E47" s="13"/>
      <c r="F47" s="13"/>
    </row>
    <row r="48">
      <c r="A48" s="13"/>
      <c r="B48" s="13"/>
      <c r="C48" s="13"/>
      <c r="D48" s="13"/>
      <c r="E48" s="13"/>
      <c r="F48" s="13"/>
    </row>
    <row r="49">
      <c r="A49" s="13"/>
      <c r="B49" s="13"/>
      <c r="C49" s="13"/>
      <c r="D49" s="13"/>
      <c r="E49" s="13"/>
      <c r="F49" s="13"/>
    </row>
    <row r="50">
      <c r="A50" s="13"/>
      <c r="B50" s="13"/>
      <c r="C50" s="13"/>
      <c r="D50" s="13"/>
      <c r="E50" s="13"/>
      <c r="F50" s="13"/>
    </row>
    <row r="51">
      <c r="A51" s="13"/>
      <c r="B51" s="13"/>
      <c r="C51" s="13"/>
      <c r="D51" s="13"/>
      <c r="E51" s="13"/>
      <c r="F51" s="13"/>
    </row>
    <row r="52">
      <c r="A52" s="13"/>
      <c r="B52" s="13"/>
      <c r="C52" s="13"/>
      <c r="D52" s="13"/>
      <c r="E52" s="13"/>
      <c r="F52" s="13"/>
    </row>
    <row r="53">
      <c r="A53" s="13"/>
      <c r="B53" s="13"/>
      <c r="C53" s="13"/>
      <c r="D53" s="13"/>
      <c r="E53" s="13"/>
      <c r="F53" s="13"/>
    </row>
    <row r="54">
      <c r="A54" s="13"/>
      <c r="B54" s="13"/>
      <c r="C54" s="13"/>
      <c r="D54" s="13"/>
      <c r="E54" s="13"/>
      <c r="F54" s="13"/>
    </row>
    <row r="55">
      <c r="A55" s="13"/>
      <c r="B55" s="13"/>
      <c r="C55" s="13"/>
      <c r="D55" s="13"/>
      <c r="E55" s="13"/>
      <c r="F55" s="13"/>
    </row>
    <row r="56">
      <c r="A56" s="13"/>
      <c r="B56" s="13"/>
      <c r="C56" s="13"/>
      <c r="D56" s="13"/>
      <c r="E56" s="13"/>
      <c r="F56" s="13"/>
    </row>
    <row r="57">
      <c r="A57" s="13"/>
      <c r="B57" s="13"/>
      <c r="C57" s="13"/>
      <c r="D57" s="13"/>
      <c r="E57" s="13"/>
      <c r="F57" s="13"/>
    </row>
    <row r="58">
      <c r="A58" s="13"/>
      <c r="B58" s="13"/>
      <c r="C58" s="13"/>
      <c r="D58" s="13"/>
      <c r="E58" s="13"/>
      <c r="F58" s="13"/>
    </row>
    <row r="59">
      <c r="A59" s="13"/>
      <c r="B59" s="13"/>
      <c r="C59" s="13"/>
      <c r="D59" s="13"/>
      <c r="E59" s="13"/>
      <c r="F59" s="13"/>
    </row>
    <row r="60">
      <c r="A60" s="13"/>
      <c r="B60" s="13"/>
      <c r="C60" s="13"/>
      <c r="D60" s="13"/>
      <c r="E60" s="13"/>
      <c r="F60" s="13"/>
    </row>
  </sheetData>
  <hyperlinks>
    <hyperlink r:id="rId1" ref="F2"/>
    <hyperlink r:id="rId2" ref="F3"/>
    <hyperlink r:id="rId3" ref="F4"/>
    <hyperlink r:id="rId4" ref="F5"/>
    <hyperlink r:id="rId5" ref="F6"/>
    <hyperlink r:id="rId6" ref="F7"/>
    <hyperlink r:id="rId7" ref="F8"/>
    <hyperlink r:id="rId8" ref="F9"/>
    <hyperlink r:id="rId9" ref="F10"/>
    <hyperlink r:id="rId10" ref="F11"/>
    <hyperlink r:id="rId11" ref="F12"/>
    <hyperlink r:id="rId12" ref="F13"/>
    <hyperlink r:id="rId13" ref="F14"/>
    <hyperlink r:id="rId14" ref="F15"/>
    <hyperlink r:id="rId15" ref="F16"/>
    <hyperlink r:id="rId16" ref="F17"/>
    <hyperlink r:id="rId17" ref="F18"/>
    <hyperlink r:id="rId18" ref="F19"/>
    <hyperlink r:id="rId19" ref="F20"/>
    <hyperlink r:id="rId20" ref="F21"/>
    <hyperlink r:id="rId21" ref="F22"/>
  </hyperlinks>
  <drawing r:id="rId2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88"/>
    <col customWidth="1" min="2" max="2" width="28.88"/>
    <col customWidth="1" min="3" max="3" width="20.13"/>
    <col customWidth="1" min="4" max="4" width="25.13"/>
    <col customWidth="1" min="5" max="5" width="11.38"/>
    <col customWidth="1" min="6" max="6" width="10.13"/>
    <col customWidth="1" min="7" max="9" width="12.0"/>
    <col customWidth="1" min="10" max="10" width="3.88"/>
    <col customWidth="1" min="11" max="11" width="23.88"/>
    <col customWidth="1" min="12" max="12" width="28.88"/>
    <col customWidth="1" min="13" max="13" width="20.13"/>
    <col customWidth="1" min="14" max="14" width="25.13"/>
    <col customWidth="1" min="15" max="15" width="11.38"/>
    <col customWidth="1" min="16" max="16" width="10.13"/>
  </cols>
  <sheetData>
    <row r="1">
      <c r="A1" s="4" t="s">
        <v>2</v>
      </c>
      <c r="B1" s="8" t="str">
        <f>TEXT(TODAY(),"mmmm yyyy")</f>
        <v>September 2026</v>
      </c>
      <c r="C1" s="8"/>
      <c r="D1" s="8"/>
      <c r="E1" s="8"/>
      <c r="F1" s="8"/>
      <c r="G1" s="8"/>
      <c r="H1" s="8"/>
      <c r="I1" s="8"/>
      <c r="J1" s="8"/>
      <c r="K1" s="4" t="s">
        <v>49</v>
      </c>
      <c r="L1" s="8"/>
      <c r="M1" s="8"/>
      <c r="N1" s="8"/>
      <c r="O1" s="8"/>
      <c r="P1" s="8"/>
    </row>
    <row r="3">
      <c r="A3" s="2" t="s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14</v>
      </c>
      <c r="G3" s="2" t="s">
        <v>16</v>
      </c>
      <c r="H3" s="2" t="s">
        <v>18</v>
      </c>
      <c r="I3" s="2" t="s">
        <v>20</v>
      </c>
      <c r="J3" s="9"/>
      <c r="K3" s="2" t="s">
        <v>1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14</v>
      </c>
    </row>
    <row r="4">
      <c r="A4" s="10" t="str">
        <f>IFERROR(__xludf.DUMMYFUNCTION("IFERROR(FILTER(Schedule!A2:I200,Schedule!V2:V200=""Yes""),""Nothing due this month"")"),"Castillo, Rosa")</f>
        <v>Castillo, Rosa</v>
      </c>
      <c r="B4" s="10" t="str">
        <f>IFERROR(__xludf.DUMMYFUNCTION("""COMPUTED_VALUE"""),"Carrier 24ACC636A003, garage")</f>
        <v>Carrier 24ACC636A003, garage</v>
      </c>
      <c r="C4" s="10" t="str">
        <f>IFERROR(__xludf.DUMMYFUNCTION("""COMPUTED_VALUE"""),"Split AC + gas furnace")</f>
        <v>Split AC + gas furnace</v>
      </c>
      <c r="D4" s="10" t="str">
        <f>IFERROR(__xludf.DUMMYFUNCTION("""COMPUTED_VALUE"""),"Semiannual (spring + fall)")</f>
        <v>Semiannual (spring + fall)</v>
      </c>
      <c r="E4" s="10" t="str">
        <f>IFERROR(__xludf.DUMMYFUNCTION("""COMPUTED_VALUE"""),"Mar")</f>
        <v>Mar</v>
      </c>
      <c r="F4" s="10" t="str">
        <f>IFERROR(__xludf.DUMMYFUNCTION("""COMPUTED_VALUE"""),"Mike")</f>
        <v>Mike</v>
      </c>
      <c r="G4" s="10">
        <f>IFERROR(__xludf.DUMMYFUNCTION("""COMPUTED_VALUE"""),6.0)</f>
        <v>6</v>
      </c>
      <c r="H4" s="14">
        <f>IFERROR(__xludf.DUMMYFUNCTION("""COMPUTED_VALUE"""),46252.0)</f>
        <v>46252</v>
      </c>
      <c r="I4" s="14">
        <f>IFERROR(__xludf.DUMMYFUNCTION("""COMPUTED_VALUE"""),46436.0)</f>
        <v>46436</v>
      </c>
      <c r="K4" s="10" t="str">
        <f>IFERROR(__xludf.DUMMYFUNCTION("IFERROR(FILTER(Schedule!A2:F200,Schedule!W2:W200&gt;0),""Nothing overdue"")"),"Dawson, Phil")</f>
        <v>Dawson, Phil</v>
      </c>
      <c r="L4" s="10" t="str">
        <f>IFERROR(__xludf.DUMMYFUNCTION("""COMPUTED_VALUE"""),"Rheem RA1436AJ1NA, closet")</f>
        <v>Rheem RA1436AJ1NA, closet</v>
      </c>
      <c r="M4" s="10" t="str">
        <f>IFERROR(__xludf.DUMMYFUNCTION("""COMPUTED_VALUE"""),"Split AC + gas furnace")</f>
        <v>Split AC + gas furnace</v>
      </c>
      <c r="N4" s="10" t="str">
        <f>IFERROR(__xludf.DUMMYFUNCTION("""COMPUTED_VALUE"""),"Semiannual (spring + fall)")</f>
        <v>Semiannual (spring + fall)</v>
      </c>
      <c r="O4" s="10" t="str">
        <f>IFERROR(__xludf.DUMMYFUNCTION("""COMPUTED_VALUE"""),"Apr")</f>
        <v>Apr</v>
      </c>
      <c r="P4" s="10" t="str">
        <f>IFERROR(__xludf.DUMMYFUNCTION("""COMPUTED_VALUE"""),"Danny")</f>
        <v>Danny</v>
      </c>
    </row>
    <row r="5">
      <c r="A5" s="10" t="str">
        <f>IFERROR(__xludf.DUMMYFUNCTION("""COMPUTED_VALUE"""),"Hughes, Dana")</f>
        <v>Hughes, Dana</v>
      </c>
      <c r="B5" s="10" t="str">
        <f>IFERROR(__xludf.DUMMYFUNCTION("""COMPUTED_VALUE"""),"Goodman GSX160361, garage")</f>
        <v>Goodman GSX160361, garage</v>
      </c>
      <c r="C5" s="10" t="str">
        <f>IFERROR(__xludf.DUMMYFUNCTION("""COMPUTED_VALUE"""),"Split AC + gas furnace")</f>
        <v>Split AC + gas furnace</v>
      </c>
      <c r="D5" s="10" t="str">
        <f>IFERROR(__xludf.DUMMYFUNCTION("""COMPUTED_VALUE"""),"Semiannual (spring + fall)")</f>
        <v>Semiannual (spring + fall)</v>
      </c>
      <c r="E5" s="10" t="str">
        <f>IFERROR(__xludf.DUMMYFUNCTION("""COMPUTED_VALUE"""),"Mar")</f>
        <v>Mar</v>
      </c>
      <c r="F5" s="10" t="str">
        <f>IFERROR(__xludf.DUMMYFUNCTION("""COMPUTED_VALUE"""),"Danny")</f>
        <v>Danny</v>
      </c>
      <c r="G5" s="10">
        <f>IFERROR(__xludf.DUMMYFUNCTION("""COMPUTED_VALUE"""),6.0)</f>
        <v>6</v>
      </c>
      <c r="H5" s="14">
        <f>IFERROR(__xludf.DUMMYFUNCTION("""COMPUTED_VALUE"""),46111.0)</f>
        <v>46111</v>
      </c>
      <c r="I5" s="14">
        <f>IFERROR(__xludf.DUMMYFUNCTION("""COMPUTED_VALUE"""),46295.0)</f>
        <v>46295</v>
      </c>
      <c r="K5" s="10" t="str">
        <f>IFERROR(__xludf.DUMMYFUNCTION("""COMPUTED_VALUE"""),"Garcia, Luis")</f>
        <v>Garcia, Luis</v>
      </c>
      <c r="L5" s="10" t="str">
        <f>IFERROR(__xludf.DUMMYFUNCTION("""COMPUTED_VALUE"""),"Carrier 24VNA936A003, closet")</f>
        <v>Carrier 24VNA936A003, closet</v>
      </c>
      <c r="M5" s="10" t="str">
        <f>IFERROR(__xludf.DUMMYFUNCTION("""COMPUTED_VALUE"""),"Heat pump")</f>
        <v>Heat pump</v>
      </c>
      <c r="N5" s="10" t="str">
        <f>IFERROR(__xludf.DUMMYFUNCTION("""COMPUTED_VALUE"""),"Semiannual (spring + fall)")</f>
        <v>Semiannual (spring + fall)</v>
      </c>
      <c r="O5" s="10" t="str">
        <f>IFERROR(__xludf.DUMMYFUNCTION("""COMPUTED_VALUE"""),"Jun")</f>
        <v>Jun</v>
      </c>
      <c r="P5" s="10" t="str">
        <f>IFERROR(__xludf.DUMMYFUNCTION("""COMPUTED_VALUE"""),"Mike")</f>
        <v>Mike</v>
      </c>
    </row>
    <row r="6">
      <c r="A6" s="10" t="str">
        <f>IFERROR(__xludf.DUMMYFUNCTION("""COMPUTED_VALUE"""),"Lopez, Maria")</f>
        <v>Lopez, Maria</v>
      </c>
      <c r="B6" s="10" t="str">
        <f>IFERROR(__xludf.DUMMYFUNCTION("""COMPUTED_VALUE"""),"Carrier 24ACC636A003, garage")</f>
        <v>Carrier 24ACC636A003, garage</v>
      </c>
      <c r="C6" s="10" t="str">
        <f>IFERROR(__xludf.DUMMYFUNCTION("""COMPUTED_VALUE"""),"Split AC + gas furnace")</f>
        <v>Split AC + gas furnace</v>
      </c>
      <c r="D6" s="10" t="str">
        <f>IFERROR(__xludf.DUMMYFUNCTION("""COMPUTED_VALUE"""),"Semiannual (spring + fall)")</f>
        <v>Semiannual (spring + fall)</v>
      </c>
      <c r="E6" s="10" t="str">
        <f>IFERROR(__xludf.DUMMYFUNCTION("""COMPUTED_VALUE"""),"Mar")</f>
        <v>Mar</v>
      </c>
      <c r="F6" s="10" t="str">
        <f>IFERROR(__xludf.DUMMYFUNCTION("""COMPUTED_VALUE"""),"Danny")</f>
        <v>Danny</v>
      </c>
      <c r="G6" s="10">
        <f>IFERROR(__xludf.DUMMYFUNCTION("""COMPUTED_VALUE"""),6.0)</f>
        <v>6</v>
      </c>
      <c r="H6" s="14">
        <f>IFERROR(__xludf.DUMMYFUNCTION("""COMPUTED_VALUE"""),46261.0)</f>
        <v>46261</v>
      </c>
      <c r="I6" s="14">
        <f>IFERROR(__xludf.DUMMYFUNCTION("""COMPUTED_VALUE"""),46445.0)</f>
        <v>46445</v>
      </c>
      <c r="K6" s="10" t="str">
        <f>IFERROR(__xludf.DUMMYFUNCTION("""COMPUTED_VALUE"""),"Sullivan, Pat")</f>
        <v>Sullivan, Pat</v>
      </c>
      <c r="L6" s="10" t="str">
        <f>IFERROR(__xludf.DUMMYFUNCTION("""COMPUTED_VALUE"""),"Carrier 24ABB336A003, side yard")</f>
        <v>Carrier 24ABB336A003, side yard</v>
      </c>
      <c r="M6" s="10" t="str">
        <f>IFERROR(__xludf.DUMMYFUNCTION("""COMPUTED_VALUE"""),"Split AC + gas furnace")</f>
        <v>Split AC + gas furnace</v>
      </c>
      <c r="N6" s="10" t="str">
        <f>IFERROR(__xludf.DUMMYFUNCTION("""COMPUTED_VALUE"""),"Semiannual (spring + fall)")</f>
        <v>Semiannual (spring + fall)</v>
      </c>
      <c r="O6" s="10" t="str">
        <f>IFERROR(__xludf.DUMMYFUNCTION("""COMPUTED_VALUE"""),"Apr")</f>
        <v>Apr</v>
      </c>
      <c r="P6" s="10" t="str">
        <f>IFERROR(__xludf.DUMMYFUNCTION("""COMPUTED_VALUE"""),"Danny")</f>
        <v>Danny</v>
      </c>
    </row>
    <row r="7">
      <c r="A7" s="10" t="str">
        <f>IFERROR(__xludf.DUMMYFUNCTION("""COMPUTED_VALUE"""),"Reyes, Carlos")</f>
        <v>Reyes, Carlos</v>
      </c>
      <c r="B7" s="10" t="str">
        <f>IFERROR(__xludf.DUMMYFUNCTION("""COMPUTED_VALUE"""),"Goodman GSX130361, garage")</f>
        <v>Goodman GSX130361, garage</v>
      </c>
      <c r="C7" s="10" t="str">
        <f>IFERROR(__xludf.DUMMYFUNCTION("""COMPUTED_VALUE"""),"Split AC + gas furnace")</f>
        <v>Split AC + gas furnace</v>
      </c>
      <c r="D7" s="10" t="str">
        <f>IFERROR(__xludf.DUMMYFUNCTION("""COMPUTED_VALUE"""),"Semiannual (spring + fall)")</f>
        <v>Semiannual (spring + fall)</v>
      </c>
      <c r="E7" s="10" t="str">
        <f>IFERROR(__xludf.DUMMYFUNCTION("""COMPUTED_VALUE"""),"Mar")</f>
        <v>Mar</v>
      </c>
      <c r="F7" s="10" t="str">
        <f>IFERROR(__xludf.DUMMYFUNCTION("""COMPUTED_VALUE"""),"Mike")</f>
        <v>Mike</v>
      </c>
      <c r="G7" s="10">
        <f>IFERROR(__xludf.DUMMYFUNCTION("""COMPUTED_VALUE"""),6.0)</f>
        <v>6</v>
      </c>
      <c r="H7" s="14">
        <f>IFERROR(__xludf.DUMMYFUNCTION("""COMPUTED_VALUE"""),46246.0)</f>
        <v>46246</v>
      </c>
      <c r="I7" s="14">
        <f>IFERROR(__xludf.DUMMYFUNCTION("""COMPUTED_VALUE"""),46430.0)</f>
        <v>46430</v>
      </c>
      <c r="K7" s="10"/>
      <c r="L7" s="10"/>
      <c r="M7" s="10"/>
      <c r="N7" s="10"/>
      <c r="O7" s="10"/>
      <c r="P7" s="10"/>
    </row>
    <row r="8">
      <c r="A8" s="10" t="str">
        <f>IFERROR(__xludf.DUMMYFUNCTION("""COMPUTED_VALUE"""),"Cary Community Church")</f>
        <v>Cary Community Church</v>
      </c>
      <c r="B8" s="10" t="str">
        <f>IFERROR(__xludf.DUMMYFUNCTION("""COMPUTED_VALUE"""),"Lennox LGH 7.5-ton RTU-1, roof")</f>
        <v>Lennox LGH 7.5-ton RTU-1, roof</v>
      </c>
      <c r="C8" s="10" t="str">
        <f>IFERROR(__xludf.DUMMYFUNCTION("""COMPUTED_VALUE"""),"Rooftop unit (RTU)")</f>
        <v>Rooftop unit (RTU)</v>
      </c>
      <c r="D8" s="10" t="str">
        <f>IFERROR(__xludf.DUMMYFUNCTION("""COMPUTED_VALUE"""),"Semiannual (spring + fall)")</f>
        <v>Semiannual (spring + fall)</v>
      </c>
      <c r="E8" s="10" t="str">
        <f>IFERROR(__xludf.DUMMYFUNCTION("""COMPUTED_VALUE"""),"Mar")</f>
        <v>Mar</v>
      </c>
      <c r="F8" s="10" t="str">
        <f>IFERROR(__xludf.DUMMYFUNCTION("""COMPUTED_VALUE"""),"Danny")</f>
        <v>Danny</v>
      </c>
      <c r="G8" s="10">
        <f>IFERROR(__xludf.DUMMYFUNCTION("""COMPUTED_VALUE"""),6.0)</f>
        <v>6</v>
      </c>
      <c r="H8" s="14">
        <f>IFERROR(__xludf.DUMMYFUNCTION("""COMPUTED_VALUE"""),46092.0)</f>
        <v>46092</v>
      </c>
      <c r="I8" s="14">
        <f>IFERROR(__xludf.DUMMYFUNCTION("""COMPUTED_VALUE"""),46276.0)</f>
        <v>46276</v>
      </c>
      <c r="K8" s="10"/>
      <c r="L8" s="10"/>
      <c r="M8" s="10"/>
      <c r="N8" s="10"/>
      <c r="O8" s="10"/>
      <c r="P8" s="10"/>
    </row>
    <row r="9">
      <c r="A9" s="10" t="str">
        <f>IFERROR(__xludf.DUMMYFUNCTION("""COMPUTED_VALUE"""),"Cary Community Church")</f>
        <v>Cary Community Church</v>
      </c>
      <c r="B9" s="10" t="str">
        <f>IFERROR(__xludf.DUMMYFUNCTION("""COMPUTED_VALUE"""),"Lennox LGH 7.5-ton RTU-2, roof")</f>
        <v>Lennox LGH 7.5-ton RTU-2, roof</v>
      </c>
      <c r="C9" s="10" t="str">
        <f>IFERROR(__xludf.DUMMYFUNCTION("""COMPUTED_VALUE"""),"Rooftop unit (RTU)")</f>
        <v>Rooftop unit (RTU)</v>
      </c>
      <c r="D9" s="10" t="str">
        <f>IFERROR(__xludf.DUMMYFUNCTION("""COMPUTED_VALUE"""),"Semiannual (spring + fall)")</f>
        <v>Semiannual (spring + fall)</v>
      </c>
      <c r="E9" s="10" t="str">
        <f>IFERROR(__xludf.DUMMYFUNCTION("""COMPUTED_VALUE"""),"Mar")</f>
        <v>Mar</v>
      </c>
      <c r="F9" s="10" t="str">
        <f>IFERROR(__xludf.DUMMYFUNCTION("""COMPUTED_VALUE"""),"Danny")</f>
        <v>Danny</v>
      </c>
      <c r="G9" s="10">
        <f>IFERROR(__xludf.DUMMYFUNCTION("""COMPUTED_VALUE"""),6.0)</f>
        <v>6</v>
      </c>
      <c r="H9" s="14">
        <f>IFERROR(__xludf.DUMMYFUNCTION("""COMPUTED_VALUE"""),46092.0)</f>
        <v>46092</v>
      </c>
      <c r="I9" s="14">
        <f>IFERROR(__xludf.DUMMYFUNCTION("""COMPUTED_VALUE"""),46276.0)</f>
        <v>46276</v>
      </c>
      <c r="K9" s="10"/>
      <c r="L9" s="10"/>
      <c r="M9" s="10"/>
      <c r="N9" s="10"/>
      <c r="O9" s="10"/>
      <c r="P9" s="10"/>
    </row>
    <row r="10">
      <c r="A10" s="10" t="str">
        <f>IFERROR(__xludf.DUMMYFUNCTION("""COMPUTED_VALUE"""),"Millbrook Dry Cleaners")</f>
        <v>Millbrook Dry Cleaners</v>
      </c>
      <c r="B10" s="10" t="str">
        <f>IFERROR(__xludf.DUMMYFUNCTION("""COMPUTED_VALUE"""),"Make-up air unit, back wall")</f>
        <v>Make-up air unit, back wall</v>
      </c>
      <c r="C10" s="10" t="str">
        <f>IFERROR(__xludf.DUMMYFUNCTION("""COMPUTED_VALUE"""),"Exhaust / make-up air")</f>
        <v>Exhaust / make-up air</v>
      </c>
      <c r="D10" s="10" t="str">
        <f>IFERROR(__xludf.DUMMYFUNCTION("""COMPUTED_VALUE"""),"Monthly")</f>
        <v>Monthly</v>
      </c>
      <c r="E10" s="10" t="str">
        <f>IFERROR(__xludf.DUMMYFUNCTION("""COMPUTED_VALUE"""),"Jan")</f>
        <v>Jan</v>
      </c>
      <c r="F10" s="10" t="str">
        <f>IFERROR(__xludf.DUMMYFUNCTION("""COMPUTED_VALUE"""),"Mike")</f>
        <v>Mike</v>
      </c>
      <c r="G10" s="10">
        <f>IFERROR(__xludf.DUMMYFUNCTION("""COMPUTED_VALUE"""),1.0)</f>
        <v>1</v>
      </c>
      <c r="H10" s="14">
        <f>IFERROR(__xludf.DUMMYFUNCTION("""COMPUTED_VALUE"""),46238.0)</f>
        <v>46238</v>
      </c>
      <c r="I10" s="14">
        <f>IFERROR(__xludf.DUMMYFUNCTION("""COMPUTED_VALUE"""),46269.0)</f>
        <v>46269</v>
      </c>
      <c r="K10" s="10"/>
      <c r="L10" s="10"/>
      <c r="M10" s="10"/>
      <c r="N10" s="10"/>
      <c r="O10" s="10"/>
      <c r="P10" s="10"/>
    </row>
    <row r="11">
      <c r="H11" s="14"/>
      <c r="I11" s="14"/>
      <c r="K11" s="10"/>
      <c r="L11" s="10"/>
      <c r="M11" s="10"/>
      <c r="N11" s="10"/>
      <c r="O11" s="10"/>
      <c r="P11" s="10"/>
    </row>
    <row r="12">
      <c r="H12" s="14"/>
      <c r="I12" s="14"/>
      <c r="K12" s="10"/>
      <c r="L12" s="10"/>
      <c r="M12" s="10"/>
      <c r="N12" s="10"/>
      <c r="O12" s="10"/>
      <c r="P12" s="10"/>
    </row>
    <row r="13">
      <c r="H13" s="14"/>
      <c r="I13" s="14"/>
      <c r="K13" s="10"/>
      <c r="L13" s="10"/>
      <c r="M13" s="10"/>
      <c r="N13" s="10"/>
      <c r="O13" s="10"/>
      <c r="P13" s="10"/>
    </row>
    <row r="14">
      <c r="H14" s="14"/>
      <c r="I14" s="14"/>
      <c r="K14" s="10"/>
      <c r="L14" s="10"/>
      <c r="M14" s="10"/>
      <c r="N14" s="10"/>
      <c r="O14" s="10"/>
      <c r="P14" s="10"/>
    </row>
    <row r="15">
      <c r="H15" s="14"/>
      <c r="I15" s="14"/>
      <c r="K15" s="10"/>
      <c r="L15" s="10"/>
      <c r="M15" s="10"/>
      <c r="N15" s="10"/>
      <c r="O15" s="10"/>
      <c r="P15" s="10"/>
    </row>
    <row r="16">
      <c r="H16" s="14"/>
      <c r="I16" s="14"/>
      <c r="K16" s="10"/>
      <c r="L16" s="10"/>
      <c r="M16" s="10"/>
      <c r="N16" s="10"/>
      <c r="O16" s="10"/>
      <c r="P16" s="10"/>
    </row>
    <row r="17">
      <c r="H17" s="14"/>
      <c r="I17" s="14"/>
      <c r="K17" s="10"/>
      <c r="L17" s="10"/>
      <c r="M17" s="10"/>
      <c r="N17" s="10"/>
      <c r="O17" s="10"/>
      <c r="P17" s="10"/>
    </row>
    <row r="18">
      <c r="H18" s="14"/>
      <c r="I18" s="14"/>
      <c r="K18" s="10"/>
      <c r="L18" s="10"/>
      <c r="M18" s="10"/>
      <c r="N18" s="10"/>
      <c r="O18" s="10"/>
      <c r="P18" s="10"/>
    </row>
    <row r="19">
      <c r="H19" s="14"/>
      <c r="I19" s="14"/>
      <c r="K19" s="10"/>
      <c r="L19" s="10"/>
      <c r="M19" s="10"/>
      <c r="N19" s="10"/>
      <c r="O19" s="10"/>
      <c r="P19" s="10"/>
    </row>
    <row r="20">
      <c r="H20" s="14"/>
      <c r="I20" s="14"/>
      <c r="K20" s="10"/>
      <c r="L20" s="10"/>
      <c r="M20" s="10"/>
      <c r="N20" s="10"/>
      <c r="O20" s="10"/>
      <c r="P20" s="10"/>
    </row>
    <row r="21">
      <c r="H21" s="14"/>
      <c r="I21" s="14"/>
      <c r="K21" s="10"/>
      <c r="L21" s="10"/>
      <c r="M21" s="10"/>
      <c r="N21" s="10"/>
      <c r="O21" s="10"/>
      <c r="P21" s="10"/>
    </row>
    <row r="22">
      <c r="H22" s="14"/>
      <c r="I22" s="14"/>
      <c r="K22" s="10"/>
      <c r="L22" s="10"/>
      <c r="M22" s="10"/>
      <c r="N22" s="10"/>
      <c r="O22" s="10"/>
      <c r="P22" s="10"/>
    </row>
    <row r="23">
      <c r="H23" s="14"/>
      <c r="I23" s="14"/>
      <c r="K23" s="10"/>
      <c r="L23" s="10"/>
      <c r="M23" s="10"/>
      <c r="N23" s="10"/>
      <c r="O23" s="10"/>
      <c r="P23" s="10"/>
    </row>
    <row r="24">
      <c r="H24" s="14"/>
      <c r="I24" s="14"/>
      <c r="K24" s="10"/>
      <c r="L24" s="10"/>
      <c r="M24" s="10"/>
      <c r="N24" s="10"/>
      <c r="O24" s="10"/>
      <c r="P24" s="10"/>
    </row>
    <row r="25">
      <c r="H25" s="14"/>
      <c r="I25" s="14"/>
      <c r="K25" s="10"/>
      <c r="L25" s="10"/>
      <c r="M25" s="10"/>
      <c r="N25" s="10"/>
      <c r="O25" s="10"/>
      <c r="P25" s="10"/>
    </row>
    <row r="26">
      <c r="H26" s="14"/>
      <c r="I26" s="14"/>
      <c r="K26" s="10"/>
      <c r="L26" s="10"/>
      <c r="M26" s="10"/>
      <c r="N26" s="10"/>
      <c r="O26" s="10"/>
      <c r="P26" s="10"/>
    </row>
    <row r="27">
      <c r="H27" s="14"/>
      <c r="I27" s="14"/>
      <c r="K27" s="10"/>
      <c r="L27" s="10"/>
      <c r="M27" s="10"/>
      <c r="N27" s="10"/>
      <c r="O27" s="10"/>
      <c r="P27" s="10"/>
    </row>
    <row r="28">
      <c r="H28" s="14"/>
      <c r="I28" s="14"/>
      <c r="K28" s="10"/>
      <c r="L28" s="10"/>
      <c r="M28" s="10"/>
      <c r="N28" s="10"/>
      <c r="O28" s="10"/>
      <c r="P28" s="10"/>
    </row>
    <row r="29">
      <c r="H29" s="14"/>
      <c r="I29" s="14"/>
      <c r="K29" s="10"/>
      <c r="L29" s="10"/>
      <c r="M29" s="10"/>
      <c r="N29" s="10"/>
      <c r="O29" s="10"/>
      <c r="P29" s="10"/>
    </row>
    <row r="30">
      <c r="H30" s="14"/>
      <c r="I30" s="14"/>
      <c r="K30" s="10"/>
      <c r="L30" s="10"/>
      <c r="M30" s="10"/>
      <c r="N30" s="10"/>
      <c r="O30" s="10"/>
      <c r="P30" s="10"/>
    </row>
    <row r="31">
      <c r="H31" s="14"/>
      <c r="I31" s="14"/>
      <c r="K31" s="10"/>
      <c r="L31" s="10"/>
      <c r="M31" s="10"/>
      <c r="N31" s="10"/>
      <c r="O31" s="10"/>
      <c r="P31" s="10"/>
    </row>
    <row r="32">
      <c r="H32" s="14"/>
      <c r="I32" s="14"/>
      <c r="K32" s="10"/>
      <c r="L32" s="10"/>
      <c r="M32" s="10"/>
      <c r="N32" s="10"/>
      <c r="O32" s="10"/>
      <c r="P32" s="10"/>
    </row>
    <row r="33">
      <c r="H33" s="14"/>
      <c r="I33" s="14"/>
      <c r="K33" s="10"/>
      <c r="L33" s="10"/>
      <c r="M33" s="10"/>
      <c r="N33" s="10"/>
      <c r="O33" s="10"/>
      <c r="P33" s="10"/>
    </row>
    <row r="34">
      <c r="H34" s="14"/>
      <c r="I34" s="14"/>
      <c r="K34" s="10"/>
      <c r="L34" s="10"/>
      <c r="M34" s="10"/>
      <c r="N34" s="10"/>
      <c r="O34" s="10"/>
      <c r="P34" s="10"/>
    </row>
    <row r="35">
      <c r="H35" s="14"/>
      <c r="I35" s="14"/>
      <c r="K35" s="10"/>
      <c r="L35" s="10"/>
      <c r="M35" s="10"/>
      <c r="N35" s="10"/>
      <c r="O35" s="10"/>
      <c r="P35" s="10"/>
    </row>
    <row r="36">
      <c r="H36" s="14"/>
      <c r="I36" s="14"/>
      <c r="K36" s="10"/>
      <c r="L36" s="10"/>
      <c r="M36" s="10"/>
      <c r="N36" s="10"/>
      <c r="O36" s="10"/>
      <c r="P36" s="10"/>
    </row>
    <row r="37">
      <c r="H37" s="14"/>
      <c r="I37" s="14"/>
      <c r="K37" s="10"/>
      <c r="L37" s="10"/>
      <c r="M37" s="10"/>
      <c r="N37" s="10"/>
      <c r="O37" s="10"/>
      <c r="P37" s="10"/>
    </row>
    <row r="38">
      <c r="H38" s="14"/>
      <c r="I38" s="14"/>
      <c r="K38" s="10"/>
      <c r="L38" s="10"/>
      <c r="M38" s="10"/>
      <c r="N38" s="10"/>
      <c r="O38" s="10"/>
      <c r="P38" s="10"/>
    </row>
    <row r="39">
      <c r="H39" s="14"/>
      <c r="I39" s="14"/>
      <c r="K39" s="10"/>
      <c r="L39" s="10"/>
      <c r="M39" s="10"/>
      <c r="N39" s="10"/>
      <c r="O39" s="10"/>
      <c r="P39" s="10"/>
    </row>
    <row r="40">
      <c r="H40" s="14"/>
      <c r="I40" s="14"/>
      <c r="K40" s="10"/>
      <c r="L40" s="10"/>
      <c r="M40" s="10"/>
      <c r="N40" s="10"/>
      <c r="O40" s="10"/>
      <c r="P40" s="10"/>
    </row>
    <row r="41">
      <c r="H41" s="14"/>
      <c r="I41" s="14"/>
      <c r="K41" s="10"/>
      <c r="L41" s="10"/>
      <c r="M41" s="10"/>
      <c r="N41" s="10"/>
      <c r="O41" s="10"/>
      <c r="P41" s="10"/>
    </row>
    <row r="42">
      <c r="H42" s="14"/>
      <c r="I42" s="14"/>
      <c r="K42" s="10"/>
      <c r="L42" s="10"/>
      <c r="M42" s="10"/>
      <c r="N42" s="10"/>
      <c r="O42" s="10"/>
      <c r="P42" s="10"/>
    </row>
    <row r="43">
      <c r="H43" s="14"/>
      <c r="I43" s="14"/>
      <c r="K43" s="10"/>
      <c r="L43" s="10"/>
      <c r="M43" s="10"/>
      <c r="N43" s="10"/>
      <c r="O43" s="10"/>
      <c r="P43" s="10"/>
    </row>
    <row r="44">
      <c r="H44" s="14"/>
      <c r="I44" s="14"/>
      <c r="K44" s="10"/>
      <c r="L44" s="10"/>
      <c r="M44" s="10"/>
      <c r="N44" s="10"/>
      <c r="O44" s="10"/>
      <c r="P44" s="10"/>
    </row>
    <row r="45">
      <c r="H45" s="14"/>
      <c r="I45" s="14"/>
      <c r="K45" s="10"/>
      <c r="L45" s="10"/>
      <c r="M45" s="10"/>
      <c r="N45" s="10"/>
      <c r="O45" s="10"/>
      <c r="P45" s="10"/>
    </row>
    <row r="46">
      <c r="H46" s="14"/>
      <c r="I46" s="14"/>
      <c r="K46" s="10"/>
      <c r="L46" s="10"/>
      <c r="M46" s="10"/>
      <c r="N46" s="10"/>
      <c r="O46" s="10"/>
      <c r="P46" s="10"/>
    </row>
    <row r="47">
      <c r="H47" s="14"/>
      <c r="I47" s="14"/>
      <c r="K47" s="10"/>
      <c r="L47" s="10"/>
      <c r="M47" s="10"/>
      <c r="N47" s="10"/>
      <c r="O47" s="10"/>
      <c r="P47" s="10"/>
    </row>
    <row r="48">
      <c r="H48" s="14"/>
      <c r="I48" s="14"/>
      <c r="K48" s="10"/>
      <c r="L48" s="10"/>
      <c r="M48" s="10"/>
      <c r="N48" s="10"/>
      <c r="O48" s="10"/>
      <c r="P48" s="10"/>
    </row>
    <row r="49">
      <c r="H49" s="14"/>
      <c r="I49" s="14"/>
      <c r="K49" s="10"/>
      <c r="L49" s="10"/>
      <c r="M49" s="10"/>
      <c r="N49" s="10"/>
      <c r="O49" s="10"/>
      <c r="P49" s="10"/>
    </row>
    <row r="50">
      <c r="H50" s="14"/>
      <c r="I50" s="14"/>
      <c r="K50" s="10"/>
      <c r="L50" s="10"/>
      <c r="M50" s="10"/>
      <c r="N50" s="10"/>
      <c r="O50" s="10"/>
      <c r="P50" s="10"/>
    </row>
    <row r="51">
      <c r="H51" s="14"/>
      <c r="I51" s="14"/>
      <c r="K51" s="10"/>
      <c r="L51" s="10"/>
      <c r="M51" s="10"/>
      <c r="N51" s="10"/>
      <c r="O51" s="10"/>
      <c r="P51" s="10"/>
    </row>
    <row r="52">
      <c r="H52" s="14"/>
      <c r="I52" s="14"/>
      <c r="K52" s="10"/>
      <c r="L52" s="10"/>
      <c r="M52" s="10"/>
      <c r="N52" s="10"/>
      <c r="O52" s="10"/>
      <c r="P52" s="10"/>
    </row>
    <row r="53">
      <c r="H53" s="14"/>
      <c r="I53" s="14"/>
      <c r="K53" s="10"/>
      <c r="L53" s="10"/>
      <c r="M53" s="10"/>
      <c r="N53" s="10"/>
      <c r="O53" s="10"/>
      <c r="P53" s="10"/>
    </row>
    <row r="54">
      <c r="H54" s="14"/>
      <c r="I54" s="14"/>
      <c r="K54" s="10"/>
      <c r="L54" s="10"/>
      <c r="M54" s="10"/>
      <c r="N54" s="10"/>
      <c r="O54" s="10"/>
      <c r="P54" s="10"/>
    </row>
    <row r="55">
      <c r="H55" s="14"/>
      <c r="I55" s="14"/>
      <c r="K55" s="10"/>
      <c r="L55" s="10"/>
      <c r="M55" s="10"/>
      <c r="N55" s="10"/>
      <c r="O55" s="10"/>
      <c r="P55" s="10"/>
    </row>
    <row r="56">
      <c r="H56" s="14"/>
      <c r="I56" s="14"/>
      <c r="K56" s="10"/>
      <c r="L56" s="10"/>
      <c r="M56" s="10"/>
      <c r="N56" s="10"/>
      <c r="O56" s="10"/>
      <c r="P56" s="10"/>
    </row>
    <row r="57">
      <c r="H57" s="14"/>
      <c r="I57" s="14"/>
      <c r="K57" s="10"/>
      <c r="L57" s="10"/>
      <c r="M57" s="10"/>
      <c r="N57" s="10"/>
      <c r="O57" s="10"/>
      <c r="P57" s="10"/>
    </row>
    <row r="58">
      <c r="H58" s="14"/>
      <c r="I58" s="14"/>
      <c r="K58" s="10"/>
      <c r="L58" s="10"/>
      <c r="M58" s="10"/>
      <c r="N58" s="10"/>
      <c r="O58" s="10"/>
      <c r="P58" s="10"/>
    </row>
    <row r="59">
      <c r="H59" s="14"/>
      <c r="I59" s="14"/>
      <c r="K59" s="10"/>
      <c r="L59" s="10"/>
      <c r="M59" s="10"/>
      <c r="N59" s="10"/>
      <c r="O59" s="10"/>
      <c r="P59" s="10"/>
    </row>
    <row r="60">
      <c r="H60" s="14"/>
      <c r="I60" s="14"/>
      <c r="K60" s="10"/>
      <c r="L60" s="10"/>
      <c r="M60" s="10"/>
      <c r="N60" s="10"/>
      <c r="O60" s="10"/>
      <c r="P60" s="10"/>
    </row>
    <row r="61">
      <c r="H61" s="14"/>
      <c r="I61" s="14"/>
      <c r="K61" s="10"/>
      <c r="L61" s="10"/>
      <c r="M61" s="10"/>
      <c r="N61" s="10"/>
      <c r="O61" s="10"/>
      <c r="P61" s="10"/>
    </row>
    <row r="62">
      <c r="H62" s="14"/>
      <c r="I62" s="14"/>
      <c r="K62" s="10"/>
      <c r="L62" s="10"/>
      <c r="M62" s="10"/>
      <c r="N62" s="10"/>
      <c r="O62" s="10"/>
      <c r="P62" s="10"/>
    </row>
    <row r="63">
      <c r="H63" s="14"/>
      <c r="I63" s="14"/>
      <c r="K63" s="10"/>
      <c r="L63" s="10"/>
      <c r="M63" s="10"/>
      <c r="N63" s="10"/>
      <c r="O63" s="10"/>
      <c r="P63" s="10"/>
    </row>
    <row r="64">
      <c r="H64" s="14"/>
      <c r="I64" s="14"/>
      <c r="K64" s="10"/>
      <c r="L64" s="10"/>
      <c r="M64" s="10"/>
      <c r="N64" s="10"/>
      <c r="O64" s="10"/>
      <c r="P64" s="10"/>
    </row>
    <row r="65">
      <c r="H65" s="14"/>
      <c r="I65" s="14"/>
      <c r="K65" s="10"/>
      <c r="L65" s="10"/>
      <c r="M65" s="10"/>
      <c r="N65" s="10"/>
      <c r="O65" s="10"/>
      <c r="P65" s="10"/>
    </row>
    <row r="66">
      <c r="H66" s="14"/>
      <c r="I66" s="14"/>
      <c r="K66" s="10"/>
      <c r="L66" s="10"/>
      <c r="M66" s="10"/>
      <c r="N66" s="10"/>
      <c r="O66" s="10"/>
      <c r="P66" s="10"/>
    </row>
    <row r="67">
      <c r="H67" s="14"/>
      <c r="I67" s="14"/>
      <c r="K67" s="10"/>
      <c r="L67" s="10"/>
      <c r="M67" s="10"/>
      <c r="N67" s="10"/>
      <c r="O67" s="10"/>
      <c r="P67" s="10"/>
    </row>
    <row r="68">
      <c r="H68" s="14"/>
      <c r="I68" s="14"/>
      <c r="K68" s="10"/>
      <c r="L68" s="10"/>
      <c r="M68" s="10"/>
      <c r="N68" s="10"/>
      <c r="O68" s="10"/>
      <c r="P68" s="10"/>
    </row>
    <row r="69">
      <c r="H69" s="14"/>
      <c r="I69" s="14"/>
      <c r="K69" s="10"/>
      <c r="L69" s="10"/>
      <c r="M69" s="10"/>
      <c r="N69" s="10"/>
      <c r="O69" s="10"/>
      <c r="P69" s="10"/>
    </row>
    <row r="70">
      <c r="H70" s="14"/>
      <c r="I70" s="14"/>
      <c r="K70" s="10"/>
      <c r="L70" s="10"/>
      <c r="M70" s="10"/>
      <c r="N70" s="10"/>
      <c r="O70" s="10"/>
      <c r="P70" s="10"/>
    </row>
    <row r="71">
      <c r="H71" s="14"/>
      <c r="I71" s="14"/>
      <c r="K71" s="10"/>
      <c r="L71" s="10"/>
      <c r="M71" s="10"/>
      <c r="N71" s="10"/>
      <c r="O71" s="10"/>
      <c r="P71" s="10"/>
    </row>
    <row r="72">
      <c r="H72" s="14"/>
      <c r="I72" s="14"/>
      <c r="K72" s="10"/>
      <c r="L72" s="10"/>
      <c r="M72" s="10"/>
      <c r="N72" s="10"/>
      <c r="O72" s="10"/>
      <c r="P72" s="10"/>
    </row>
    <row r="73">
      <c r="H73" s="14"/>
      <c r="I73" s="14"/>
      <c r="K73" s="10"/>
      <c r="L73" s="10"/>
      <c r="M73" s="10"/>
      <c r="N73" s="10"/>
      <c r="O73" s="10"/>
      <c r="P73" s="10"/>
    </row>
    <row r="74">
      <c r="H74" s="14"/>
      <c r="I74" s="14"/>
      <c r="K74" s="10"/>
      <c r="L74" s="10"/>
      <c r="M74" s="10"/>
      <c r="N74" s="10"/>
      <c r="O74" s="10"/>
      <c r="P74" s="10"/>
    </row>
    <row r="75">
      <c r="H75" s="14"/>
      <c r="I75" s="14"/>
      <c r="K75" s="10"/>
      <c r="L75" s="10"/>
      <c r="M75" s="10"/>
      <c r="N75" s="10"/>
      <c r="O75" s="10"/>
      <c r="P75" s="10"/>
    </row>
    <row r="76">
      <c r="H76" s="14"/>
      <c r="I76" s="14"/>
      <c r="K76" s="10"/>
      <c r="L76" s="10"/>
      <c r="M76" s="10"/>
      <c r="N76" s="10"/>
      <c r="O76" s="10"/>
      <c r="P76" s="10"/>
    </row>
    <row r="77">
      <c r="H77" s="14"/>
      <c r="I77" s="14"/>
      <c r="K77" s="10"/>
      <c r="L77" s="10"/>
      <c r="M77" s="10"/>
      <c r="N77" s="10"/>
      <c r="O77" s="10"/>
      <c r="P77" s="10"/>
    </row>
    <row r="78">
      <c r="H78" s="14"/>
      <c r="I78" s="14"/>
      <c r="K78" s="10"/>
      <c r="L78" s="10"/>
      <c r="M78" s="10"/>
      <c r="N78" s="10"/>
      <c r="O78" s="10"/>
      <c r="P78" s="10"/>
    </row>
    <row r="79">
      <c r="H79" s="14"/>
      <c r="I79" s="14"/>
      <c r="K79" s="10"/>
      <c r="L79" s="10"/>
      <c r="M79" s="10"/>
      <c r="N79" s="10"/>
      <c r="O79" s="10"/>
      <c r="P79" s="10"/>
    </row>
    <row r="80">
      <c r="H80" s="14"/>
      <c r="I80" s="14"/>
      <c r="K80" s="10"/>
      <c r="L80" s="10"/>
      <c r="M80" s="10"/>
      <c r="N80" s="10"/>
      <c r="O80" s="10"/>
      <c r="P80" s="10"/>
    </row>
    <row r="81">
      <c r="H81" s="14"/>
      <c r="I81" s="14"/>
      <c r="K81" s="10"/>
      <c r="L81" s="10"/>
      <c r="M81" s="10"/>
      <c r="N81" s="10"/>
      <c r="O81" s="10"/>
      <c r="P81" s="10"/>
    </row>
    <row r="82">
      <c r="H82" s="14"/>
      <c r="I82" s="14"/>
      <c r="K82" s="10"/>
      <c r="L82" s="10"/>
      <c r="M82" s="10"/>
      <c r="N82" s="10"/>
      <c r="O82" s="10"/>
      <c r="P82" s="10"/>
    </row>
    <row r="83">
      <c r="H83" s="14"/>
      <c r="I83" s="14"/>
      <c r="K83" s="10"/>
      <c r="L83" s="10"/>
      <c r="M83" s="10"/>
      <c r="N83" s="10"/>
      <c r="O83" s="10"/>
      <c r="P83" s="10"/>
    </row>
    <row r="84">
      <c r="H84" s="14"/>
      <c r="I84" s="14"/>
      <c r="K84" s="10"/>
      <c r="L84" s="10"/>
      <c r="M84" s="10"/>
      <c r="N84" s="10"/>
      <c r="O84" s="10"/>
      <c r="P84" s="10"/>
    </row>
    <row r="85">
      <c r="H85" s="14"/>
      <c r="I85" s="14"/>
      <c r="K85" s="10"/>
      <c r="L85" s="10"/>
      <c r="M85" s="10"/>
      <c r="N85" s="10"/>
      <c r="O85" s="10"/>
      <c r="P85" s="10"/>
    </row>
    <row r="86">
      <c r="H86" s="14"/>
      <c r="I86" s="14"/>
      <c r="K86" s="10"/>
      <c r="L86" s="10"/>
      <c r="M86" s="10"/>
      <c r="N86" s="10"/>
      <c r="O86" s="10"/>
      <c r="P86" s="10"/>
    </row>
    <row r="87">
      <c r="H87" s="14"/>
      <c r="I87" s="14"/>
      <c r="K87" s="10"/>
      <c r="L87" s="10"/>
      <c r="M87" s="10"/>
      <c r="N87" s="10"/>
      <c r="O87" s="10"/>
      <c r="P87" s="10"/>
    </row>
    <row r="88">
      <c r="H88" s="14"/>
      <c r="I88" s="14"/>
      <c r="K88" s="10"/>
      <c r="L88" s="10"/>
      <c r="M88" s="10"/>
      <c r="N88" s="10"/>
      <c r="O88" s="10"/>
      <c r="P88" s="10"/>
    </row>
    <row r="89">
      <c r="H89" s="14"/>
      <c r="I89" s="14"/>
      <c r="K89" s="10"/>
      <c r="L89" s="10"/>
      <c r="M89" s="10"/>
      <c r="N89" s="10"/>
      <c r="O89" s="10"/>
      <c r="P89" s="10"/>
    </row>
    <row r="90">
      <c r="H90" s="14"/>
      <c r="I90" s="14"/>
      <c r="K90" s="10"/>
      <c r="L90" s="10"/>
      <c r="M90" s="10"/>
      <c r="N90" s="10"/>
      <c r="O90" s="10"/>
      <c r="P90" s="10"/>
    </row>
    <row r="91">
      <c r="H91" s="14"/>
      <c r="I91" s="14"/>
      <c r="K91" s="10"/>
      <c r="L91" s="10"/>
      <c r="M91" s="10"/>
      <c r="N91" s="10"/>
      <c r="O91" s="10"/>
      <c r="P91" s="10"/>
    </row>
    <row r="92">
      <c r="H92" s="14"/>
      <c r="I92" s="14"/>
      <c r="K92" s="10"/>
      <c r="L92" s="10"/>
      <c r="M92" s="10"/>
      <c r="N92" s="10"/>
      <c r="O92" s="10"/>
      <c r="P92" s="10"/>
    </row>
    <row r="93">
      <c r="H93" s="14"/>
      <c r="I93" s="14"/>
      <c r="K93" s="10"/>
      <c r="L93" s="10"/>
      <c r="M93" s="10"/>
      <c r="N93" s="10"/>
      <c r="O93" s="10"/>
      <c r="P93" s="10"/>
    </row>
    <row r="94">
      <c r="H94" s="14"/>
      <c r="I94" s="14"/>
      <c r="K94" s="10"/>
      <c r="L94" s="10"/>
      <c r="M94" s="10"/>
      <c r="N94" s="10"/>
      <c r="O94" s="10"/>
      <c r="P94" s="10"/>
    </row>
    <row r="95">
      <c r="H95" s="14"/>
      <c r="I95" s="14"/>
      <c r="K95" s="10"/>
      <c r="L95" s="10"/>
      <c r="M95" s="10"/>
      <c r="N95" s="10"/>
      <c r="O95" s="10"/>
      <c r="P95" s="10"/>
    </row>
    <row r="96">
      <c r="H96" s="14"/>
      <c r="I96" s="14"/>
      <c r="K96" s="10"/>
      <c r="L96" s="10"/>
      <c r="M96" s="10"/>
      <c r="N96" s="10"/>
      <c r="O96" s="10"/>
      <c r="P96" s="10"/>
    </row>
    <row r="97">
      <c r="H97" s="14"/>
      <c r="I97" s="14"/>
      <c r="K97" s="10"/>
      <c r="L97" s="10"/>
      <c r="M97" s="10"/>
      <c r="N97" s="10"/>
      <c r="O97" s="10"/>
      <c r="P97" s="10"/>
    </row>
    <row r="98">
      <c r="H98" s="14"/>
      <c r="I98" s="14"/>
      <c r="K98" s="10"/>
      <c r="L98" s="10"/>
      <c r="M98" s="10"/>
      <c r="N98" s="10"/>
      <c r="O98" s="10"/>
      <c r="P98" s="10"/>
    </row>
    <row r="99">
      <c r="H99" s="14"/>
      <c r="I99" s="14"/>
      <c r="K99" s="10"/>
      <c r="L99" s="10"/>
      <c r="M99" s="10"/>
      <c r="N99" s="10"/>
      <c r="O99" s="10"/>
      <c r="P99" s="10"/>
    </row>
    <row r="100">
      <c r="H100" s="14"/>
      <c r="I100" s="14"/>
      <c r="K100" s="10"/>
      <c r="L100" s="10"/>
      <c r="M100" s="10"/>
      <c r="N100" s="10"/>
      <c r="O100" s="10"/>
      <c r="P100" s="10"/>
    </row>
    <row r="101">
      <c r="H101" s="14"/>
      <c r="I101" s="14"/>
      <c r="K101" s="10"/>
      <c r="L101" s="10"/>
      <c r="M101" s="10"/>
      <c r="N101" s="10"/>
      <c r="O101" s="10"/>
      <c r="P101" s="10"/>
    </row>
    <row r="102">
      <c r="H102" s="14"/>
      <c r="I102" s="14"/>
      <c r="K102" s="10"/>
      <c r="L102" s="10"/>
      <c r="M102" s="10"/>
      <c r="N102" s="10"/>
      <c r="O102" s="10"/>
      <c r="P102" s="10"/>
    </row>
    <row r="103">
      <c r="H103" s="14"/>
      <c r="I103" s="14"/>
      <c r="K103" s="10"/>
      <c r="L103" s="10"/>
      <c r="M103" s="10"/>
      <c r="N103" s="10"/>
      <c r="O103" s="10"/>
      <c r="P103" s="10"/>
    </row>
    <row r="104">
      <c r="H104" s="14"/>
      <c r="I104" s="14"/>
      <c r="K104" s="10"/>
      <c r="L104" s="10"/>
      <c r="M104" s="10"/>
      <c r="N104" s="10"/>
      <c r="O104" s="10"/>
      <c r="P104" s="10"/>
    </row>
    <row r="105">
      <c r="H105" s="14"/>
      <c r="I105" s="14"/>
      <c r="K105" s="10"/>
      <c r="L105" s="10"/>
      <c r="M105" s="10"/>
      <c r="N105" s="10"/>
      <c r="O105" s="10"/>
      <c r="P105" s="10"/>
    </row>
    <row r="106">
      <c r="H106" s="14"/>
      <c r="I106" s="14"/>
      <c r="K106" s="10"/>
      <c r="L106" s="10"/>
      <c r="M106" s="10"/>
      <c r="N106" s="10"/>
      <c r="O106" s="10"/>
      <c r="P106" s="10"/>
    </row>
    <row r="107">
      <c r="H107" s="14"/>
      <c r="I107" s="14"/>
      <c r="K107" s="10"/>
      <c r="L107" s="10"/>
      <c r="M107" s="10"/>
      <c r="N107" s="10"/>
      <c r="O107" s="10"/>
      <c r="P107" s="10"/>
    </row>
    <row r="108">
      <c r="H108" s="14"/>
      <c r="I108" s="14"/>
      <c r="K108" s="10"/>
      <c r="L108" s="10"/>
      <c r="M108" s="10"/>
      <c r="N108" s="10"/>
      <c r="O108" s="10"/>
      <c r="P108" s="10"/>
    </row>
    <row r="109">
      <c r="H109" s="14"/>
      <c r="I109" s="14"/>
      <c r="K109" s="10"/>
      <c r="L109" s="10"/>
      <c r="M109" s="10"/>
      <c r="N109" s="10"/>
      <c r="O109" s="10"/>
      <c r="P109" s="10"/>
    </row>
    <row r="110">
      <c r="H110" s="14"/>
      <c r="I110" s="14"/>
      <c r="K110" s="10"/>
      <c r="L110" s="10"/>
      <c r="M110" s="10"/>
      <c r="N110" s="10"/>
      <c r="O110" s="10"/>
      <c r="P110" s="10"/>
    </row>
    <row r="111">
      <c r="H111" s="14"/>
      <c r="I111" s="14"/>
      <c r="K111" s="10"/>
      <c r="L111" s="10"/>
      <c r="M111" s="10"/>
      <c r="N111" s="10"/>
      <c r="O111" s="10"/>
      <c r="P111" s="10"/>
    </row>
    <row r="112">
      <c r="H112" s="14"/>
      <c r="I112" s="14"/>
      <c r="K112" s="10"/>
      <c r="L112" s="10"/>
      <c r="M112" s="10"/>
      <c r="N112" s="10"/>
      <c r="O112" s="10"/>
      <c r="P112" s="10"/>
    </row>
    <row r="113">
      <c r="H113" s="14"/>
      <c r="I113" s="14"/>
      <c r="K113" s="10"/>
      <c r="L113" s="10"/>
      <c r="M113" s="10"/>
      <c r="N113" s="10"/>
      <c r="O113" s="10"/>
      <c r="P113" s="10"/>
    </row>
    <row r="114">
      <c r="H114" s="14"/>
      <c r="I114" s="14"/>
      <c r="K114" s="10"/>
      <c r="L114" s="10"/>
      <c r="M114" s="10"/>
      <c r="N114" s="10"/>
      <c r="O114" s="10"/>
      <c r="P114" s="10"/>
    </row>
    <row r="115">
      <c r="H115" s="14"/>
      <c r="I115" s="14"/>
      <c r="K115" s="10"/>
      <c r="L115" s="10"/>
      <c r="M115" s="10"/>
      <c r="N115" s="10"/>
      <c r="O115" s="10"/>
      <c r="P115" s="10"/>
    </row>
    <row r="116">
      <c r="H116" s="14"/>
      <c r="I116" s="14"/>
      <c r="K116" s="10"/>
      <c r="L116" s="10"/>
      <c r="M116" s="10"/>
      <c r="N116" s="10"/>
      <c r="O116" s="10"/>
      <c r="P116" s="10"/>
    </row>
    <row r="117">
      <c r="H117" s="14"/>
      <c r="I117" s="14"/>
      <c r="K117" s="10"/>
      <c r="L117" s="10"/>
      <c r="M117" s="10"/>
      <c r="N117" s="10"/>
      <c r="O117" s="10"/>
      <c r="P117" s="10"/>
    </row>
    <row r="118">
      <c r="H118" s="14"/>
      <c r="I118" s="14"/>
      <c r="K118" s="10"/>
      <c r="L118" s="10"/>
      <c r="M118" s="10"/>
      <c r="N118" s="10"/>
      <c r="O118" s="10"/>
      <c r="P118" s="10"/>
    </row>
    <row r="119">
      <c r="H119" s="14"/>
      <c r="I119" s="14"/>
      <c r="K119" s="10"/>
      <c r="L119" s="10"/>
      <c r="M119" s="10"/>
      <c r="N119" s="10"/>
      <c r="O119" s="10"/>
      <c r="P119" s="10"/>
    </row>
    <row r="120">
      <c r="H120" s="14"/>
      <c r="I120" s="14"/>
      <c r="K120" s="10"/>
      <c r="L120" s="10"/>
      <c r="M120" s="10"/>
      <c r="N120" s="10"/>
      <c r="O120" s="10"/>
      <c r="P120" s="10"/>
    </row>
  </sheetData>
  <drawing r:id="rId1"/>
</worksheet>
</file>