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erial list" sheetId="1" r:id="rId5"/>
    <sheet state="visible" name="Material list - RTU" sheetId="2" r:id="rId6"/>
    <sheet state="visible" name="Equipment list" sheetId="3" r:id="rId7"/>
    <sheet state="visible" name="Equipment schedule" sheetId="4" r:id="rId8"/>
    <sheet state="visible" name="Notes and sources" sheetId="5" r:id="rId9"/>
  </sheets>
  <definedNames>
    <definedName hidden="1" localSheetId="0" name="_xlnm._FilterDatabase">'Material list'!$A$12:$N$67</definedName>
    <definedName hidden="1" localSheetId="1" name="_xlnm._FilterDatabase">'Material list - RTU'!$A$12:$N$51</definedName>
    <definedName hidden="1" localSheetId="2" name="_xlnm._FilterDatabase">'Equipment list'!$A$4:$AE$37</definedName>
    <definedName hidden="1" localSheetId="3" name="_xlnm._FilterDatabase">'Equipment schedule'!$A$4:$AF$30</definedName>
  </definedNames>
  <calcPr/>
</workbook>
</file>

<file path=xl/sharedStrings.xml><?xml version="1.0" encoding="utf-8"?>
<sst xmlns="http://schemas.openxmlformats.org/spreadsheetml/2006/main" count="628" uniqueCount="417">
  <si>
    <t>Material list</t>
  </si>
  <si>
    <t>Filled-in example. Replace the values, keep the columns. Size basis says where each size came from: the manual table, the nameplate or the code section. Ext. cost, totals and the Status dropdown are live.</t>
  </si>
  <si>
    <t>Job #</t>
  </si>
  <si>
    <t>2026-0917</t>
  </si>
  <si>
    <t>Equipment list (what is installed at the site, one row per unit)</t>
  </si>
  <si>
    <t>Customer / address</t>
  </si>
  <si>
    <t>Example: 3-ton split AC and 96% gas furnace changeout, 35 ft line run, condenser moved to a new pad</t>
  </si>
  <si>
    <t>System type</t>
  </si>
  <si>
    <t>Copy from the nameplate at startup or the first maintenance visit. Three example rows, replace them. Age is a formula off the install date.</t>
  </si>
  <si>
    <t>Split AC + gas furnace</t>
  </si>
  <si>
    <t>Tonnage / AHRI ref</t>
  </si>
  <si>
    <t>3 ton / write the AHRI certificate number here</t>
  </si>
  <si>
    <t>Mechanical equipment schedule (drawing-set format)</t>
  </si>
  <si>
    <t>Line run (ft)</t>
  </si>
  <si>
    <t>Nameplate MCA / MOP (condenser)</t>
  </si>
  <si>
    <t>Site / customer</t>
  </si>
  <si>
    <t>24 / 40 (example values, read yours off the nameplate)</t>
  </si>
  <si>
    <t>Columns from three public drawing sets (Region 12 M601 2023, San Luis Obispo 2019, Florida restaurant 2025) plus the VA Division 23 closeout columns. Schedule values are basis of design; the submitted unit's nameplate governs wire and breaker. Label the efficiency metric (SEER2, IEER, pre-2023 SEER).</t>
  </si>
  <si>
    <t>Prepared by / date needed</t>
  </si>
  <si>
    <t>Group</t>
  </si>
  <si>
    <t>Unit tag</t>
  </si>
  <si>
    <t>Display name</t>
  </si>
  <si>
    <t>Mark</t>
  </si>
  <si>
    <t>Item</t>
  </si>
  <si>
    <t>Location on site</t>
  </si>
  <si>
    <t>Size / spec</t>
  </si>
  <si>
    <t>Area served</t>
  </si>
  <si>
    <t>Size basis</t>
  </si>
  <si>
    <t>Location</t>
  </si>
  <si>
    <t>Type</t>
  </si>
  <si>
    <t>Qty</t>
  </si>
  <si>
    <t>Brand</t>
  </si>
  <si>
    <t>Unit</t>
  </si>
  <si>
    <t>Model</t>
  </si>
  <si>
    <t>Basis of design (mfr / model)</t>
  </si>
  <si>
    <t>Unit cost</t>
  </si>
  <si>
    <t>Serial</t>
  </si>
  <si>
    <t>Required capacity (load calc)</t>
  </si>
  <si>
    <t>Manufacture date (from serial)</t>
  </si>
  <si>
    <t>Ext. cost</t>
  </si>
  <si>
    <t>Install date</t>
  </si>
  <si>
    <t>Nominal tons</t>
  </si>
  <si>
    <t>Supplier / part #</t>
  </si>
  <si>
    <t>Supply CFM</t>
  </si>
  <si>
    <t>Age (yrs)</t>
  </si>
  <si>
    <t>PO #</t>
  </si>
  <si>
    <t>Min OA CFM</t>
  </si>
  <si>
    <t>Capacity</t>
  </si>
  <si>
    <t>Efficiency (metric + value)</t>
  </si>
  <si>
    <t>ESP (in wc)</t>
  </si>
  <si>
    <t>Status</t>
  </si>
  <si>
    <t>Refrigerant</t>
  </si>
  <si>
    <t>Fan HP / drive</t>
  </si>
  <si>
    <t>Qty used</t>
  </si>
  <si>
    <t>Full charge (lb)</t>
  </si>
  <si>
    <t>Cooling total MBH</t>
  </si>
  <si>
    <t>Qty returned</t>
  </si>
  <si>
    <t>V / Ph</t>
  </si>
  <si>
    <t>Cooling sensible MBH</t>
  </si>
  <si>
    <t>MCA / MOP</t>
  </si>
  <si>
    <t>Notes</t>
  </si>
  <si>
    <t>Filter size x qty</t>
  </si>
  <si>
    <t>Heat type</t>
  </si>
  <si>
    <t>Belt size (or direct drive)</t>
  </si>
  <si>
    <t>Heating input MBH</t>
  </si>
  <si>
    <t>Thermostat / controls</t>
  </si>
  <si>
    <t>Equipment</t>
  </si>
  <si>
    <t>Heating output MBH</t>
  </si>
  <si>
    <t>Warranty registered (date)</t>
  </si>
  <si>
    <t>Parts warranty ends</t>
  </si>
  <si>
    <t>Compressor / HX warranty ends</t>
  </si>
  <si>
    <t>Labor warranty ends</t>
  </si>
  <si>
    <t>V / Ph / Hz</t>
  </si>
  <si>
    <t>Agreement plan</t>
  </si>
  <si>
    <t>Last service</t>
  </si>
  <si>
    <t>MCA</t>
  </si>
  <si>
    <t>Next due</t>
  </si>
  <si>
    <t>MOCP</t>
  </si>
  <si>
    <t>Condition (1-5)</t>
  </si>
  <si>
    <t>Operating weight (lb)</t>
  </si>
  <si>
    <t>Dimensions (in)</t>
  </si>
  <si>
    <t>Nameplate photo link</t>
  </si>
  <si>
    <t>Curb height (in)</t>
  </si>
  <si>
    <t>Filter</t>
  </si>
  <si>
    <t>Line sizes (liq / suct)</t>
  </si>
  <si>
    <t>Example: 2-system house, Anytown</t>
  </si>
  <si>
    <t>Remarks</t>
  </si>
  <si>
    <t>Closeout: manufacturer</t>
  </si>
  <si>
    <t>Closeout: model</t>
  </si>
  <si>
    <t>Closeout: serial</t>
  </si>
  <si>
    <t>AC-1</t>
  </si>
  <si>
    <t>Closeout: submittal #</t>
  </si>
  <si>
    <t>Downstairs A/C</t>
  </si>
  <si>
    <t>Side yard</t>
  </si>
  <si>
    <t>Closeout: TAB / Cx ref</t>
  </si>
  <si>
    <t>1st floor</t>
  </si>
  <si>
    <t>Split AC</t>
  </si>
  <si>
    <t>Carrier</t>
  </si>
  <si>
    <t>RTU-5</t>
  </si>
  <si>
    <t>24ACC636</t>
  </si>
  <si>
    <t>2519E12345 (example)</t>
  </si>
  <si>
    <t>AG STEM</t>
  </si>
  <si>
    <t>Condenser, 3 ton</t>
  </si>
  <si>
    <t>Roof</t>
  </si>
  <si>
    <t>week 25, 2019 (Carrier: digits 1-2 week, 3-4 year)</t>
  </si>
  <si>
    <t>e.g. Trane 4TTR6036</t>
  </si>
  <si>
    <t>2019-07-10</t>
  </si>
  <si>
    <t>Packaged RTU</t>
  </si>
  <si>
    <t>Sales scope</t>
  </si>
  <si>
    <t>AAON RN-007</t>
  </si>
  <si>
    <t>ea</t>
  </si>
  <si>
    <t>2 HP, VFD</t>
  </si>
  <si>
    <t>Gas</t>
  </si>
  <si>
    <t>IEER 14.4 / EER 12.0</t>
  </si>
  <si>
    <t>R-410A</t>
  </si>
  <si>
    <t>460 / 3 / 60</t>
  </si>
  <si>
    <t>134 x 79 x 44</t>
  </si>
  <si>
    <t>Region 12 M601, Dec 2023</t>
  </si>
  <si>
    <t>HP-1</t>
  </si>
  <si>
    <t>Per plan</t>
  </si>
  <si>
    <t>Grade</t>
  </si>
  <si>
    <t>Split heat pump, outdoor</t>
  </si>
  <si>
    <t>Trane 4TWA4048</t>
  </si>
  <si>
    <t>3 ton</t>
  </si>
  <si>
    <t>Heat pump</t>
  </si>
  <si>
    <t>SEER 16 (pre-2023 M rating)</t>
  </si>
  <si>
    <t>SEER 14.5 / HSPF 8.2 / EER 12.0 (pre-2023 M ratings)</t>
  </si>
  <si>
    <t>208 / 3 / 60</t>
  </si>
  <si>
    <t>ordered</t>
  </si>
  <si>
    <t>Material list - RTU</t>
  </si>
  <si>
    <t>Confirm model matches the AHRI certificate</t>
  </si>
  <si>
    <t>Cased evaporator coil, AHRI-matched</t>
  </si>
  <si>
    <t>per manufacturer</t>
  </si>
  <si>
    <t>AHRI certificate</t>
  </si>
  <si>
    <t>SLO 2019 set; pairs with FC-1</t>
  </si>
  <si>
    <t>Filled-in example for a rooftop replacement. The curb adapter and the crane are the two rows with lead times, give them their own Status. Conductors and breaker come from the submitted unit's nameplate.</t>
  </si>
  <si>
    <t>208-230 / 1</t>
  </si>
  <si>
    <t>24 / 40</t>
  </si>
  <si>
    <t>16x25x1 x 1</t>
  </si>
  <si>
    <t>direct drive</t>
  </si>
  <si>
    <t>FC-1</t>
  </si>
  <si>
    <t>Wi-Fi stat, hallway</t>
  </si>
  <si>
    <t>2019-07-20</t>
  </si>
  <si>
    <t>Mechanical room</t>
  </si>
  <si>
    <t>2029-07-10</t>
  </si>
  <si>
    <t>2026-0921</t>
  </si>
  <si>
    <t>Fan coil / air handler</t>
  </si>
  <si>
    <t>2020-07-10</t>
  </si>
  <si>
    <t>Trane GAM5A0C48</t>
  </si>
  <si>
    <t>Silver</t>
  </si>
  <si>
    <t>2026-04-14</t>
  </si>
  <si>
    <t>Example: 7.5-ton gas/electric packaged rooftop unit replacing a unit on an existing curb</t>
  </si>
  <si>
    <t>2026-10-14</t>
  </si>
  <si>
    <t>Gas furnace, 80 MBH, 96% AFUE</t>
  </si>
  <si>
    <t>e.g. Goodman GMVC96</t>
  </si>
  <si>
    <t>3/4 HP</t>
  </si>
  <si>
    <t>Packaged RTU, gas heat</t>
  </si>
  <si>
    <t>Aux electric (kW per schedule)</t>
  </si>
  <si>
    <t>Tonnage / schedule mark</t>
  </si>
  <si>
    <t>Example row, replace with your unit. Registered inside Carrier's 90-day window.</t>
  </si>
  <si>
    <t>7.5 ton / RTU-2 on the M-sheet</t>
  </si>
  <si>
    <t>208-230 / 1 / 60</t>
  </si>
  <si>
    <t>External filter rack</t>
  </si>
  <si>
    <t>Old curb opening (measured)</t>
  </si>
  <si>
    <t>EFR02 (Goodman accessory)</t>
  </si>
  <si>
    <t>write the measured opening here, the adapter is built to it</t>
  </si>
  <si>
    <t>GMVC96 spec sheet</t>
  </si>
  <si>
    <t>F-1</t>
  </si>
  <si>
    <t>22 x 20 x 1 MERV 8</t>
  </si>
  <si>
    <t>Basement furnace</t>
  </si>
  <si>
    <t>Basement</t>
  </si>
  <si>
    <t>SLO 2019 set; pairs with HP-1</t>
  </si>
  <si>
    <t>Nameplate MCA / MOP (submitted unit)</t>
  </si>
  <si>
    <t>Whole house</t>
  </si>
  <si>
    <t>e.g. 21 / 30 at 460/3 on an AAON RN-007, use the submitted unit's plate, not the schedule</t>
  </si>
  <si>
    <t>Gas furnace</t>
  </si>
  <si>
    <t>Goodman</t>
  </si>
  <si>
    <t>GMVC960803BN</t>
  </si>
  <si>
    <t>1906123456 (example)</t>
  </si>
  <si>
    <t>quoted</t>
  </si>
  <si>
    <t>EF-3</t>
  </si>
  <si>
    <t>June 2019 (Goodman: digits 1-2 year, 3-4 month)</t>
  </si>
  <si>
    <t>Welding shop</t>
  </si>
  <si>
    <t>Exhaust fan, belt drive</t>
  </si>
  <si>
    <t>Thermostat</t>
  </si>
  <si>
    <t>Loren Cook 270RX11B</t>
  </si>
  <si>
    <t>80 MBH in</t>
  </si>
  <si>
    <t>5 HP, VFD, 1,276 RPM</t>
  </si>
  <si>
    <t>AFUE 96</t>
  </si>
  <si>
    <t>115 / 1</t>
  </si>
  <si>
    <t>16x25x1 rack (EFR02)</t>
  </si>
  <si>
    <t>Same stat as AC-1</t>
  </si>
  <si>
    <t>Line set and refrigerant</t>
  </si>
  <si>
    <t>Lifetime HX (registered)</t>
  </si>
  <si>
    <t>2025-10-20</t>
  </si>
  <si>
    <t>Example row. Goodman's 10-year parts needs registration within 60 days.</t>
  </si>
  <si>
    <t>Region 12 M601; sones per schedule</t>
  </si>
  <si>
    <t>Example: school building</t>
  </si>
  <si>
    <t>AG STEM rooftop</t>
  </si>
  <si>
    <t>Roof, east</t>
  </si>
  <si>
    <t>Copper line set, insulated vapor line</t>
  </si>
  <si>
    <t>AG STEM classrooms</t>
  </si>
  <si>
    <t>3/8 x 7/8 x 50 ft</t>
  </si>
  <si>
    <t>Packaged RTU, gas/electric</t>
  </si>
  <si>
    <t>CU-8 / ACU-8</t>
  </si>
  <si>
    <t>AAON</t>
  </si>
  <si>
    <t>Trane 4TTR6 guide, line size table (036-049 = 7/8 vapor). 3/8 x 3/4 for 018-030, 3/8 x 1-1/8 for 060</t>
  </si>
  <si>
    <t>RN-007</t>
  </si>
  <si>
    <t>Grade / ducted indoor</t>
  </si>
  <si>
    <t>2024-06-01</t>
  </si>
  <si>
    <t>Ductless split, outdoor + ducted indoor</t>
  </si>
  <si>
    <t>LG ARUN053GSS4 / ARNU483BRZ4</t>
  </si>
  <si>
    <t>7 ton, 1,540 CFM</t>
  </si>
  <si>
    <t>460 / 3</t>
  </si>
  <si>
    <t>21 / 30</t>
  </si>
  <si>
    <t>20x25x2 x 4 (example)</t>
  </si>
  <si>
    <t>belt (size from unit)</t>
  </si>
  <si>
    <t>SEER 17.0</t>
  </si>
  <si>
    <t>BAS</t>
  </si>
  <si>
    <t>208 / 1 / 60</t>
  </si>
  <si>
    <t>Quarterly commercial</t>
  </si>
  <si>
    <t>2026-07-08</t>
  </si>
  <si>
    <t>2026-10-08</t>
  </si>
  <si>
    <t>Capacity, electrical and area from the Region 12 M601 schedule. Charge over 15 lb means the EPA 2026 leak-repair rule applies.</t>
  </si>
  <si>
    <t>Region 12 M601</t>
  </si>
  <si>
    <t>RTU-1(E)</t>
  </si>
  <si>
    <t>Dining</t>
  </si>
  <si>
    <t>Packaged RTU, existing to remain</t>
  </si>
  <si>
    <t>Carrier 50FC</t>
  </si>
  <si>
    <t>Packaged RTU, 7.5 ton gas/electric</t>
  </si>
  <si>
    <t>per schedule mark RTU-2, submitted model</t>
  </si>
  <si>
    <t>M-sheet schedule + submittal</t>
  </si>
  <si>
    <t>Electric</t>
  </si>
  <si>
    <t>SEER2 (column on the 2025 set)</t>
  </si>
  <si>
    <t>V.I.F.</t>
  </si>
  <si>
    <t>Florida 2025 set: verify electrical in field prior to ordering and bid</t>
  </si>
  <si>
    <t>Schedule MCA/MOCP is basis of design, nameplate rules</t>
  </si>
  <si>
    <t>Thermostat / controller</t>
  </si>
  <si>
    <t>Curb and rigging</t>
  </si>
  <si>
    <t>staged</t>
  </si>
  <si>
    <t>Wrong size is the classic supply-house trip</t>
  </si>
  <si>
    <t>Line isolators / hangers</t>
  </si>
  <si>
    <t>Curb adapter (or new curb + gasket)</t>
  </si>
  <si>
    <t>one per 8 ft of vapor line</t>
  </si>
  <si>
    <t>built to the old curb opening; Carrier 48FC ships 14 in and 24 in curbs with gasket</t>
  </si>
  <si>
    <t>Trane 4TTR6 guide: isolators every 8 ft</t>
  </si>
  <si>
    <t>MicroMetl curb adapter note; Carrier 48FC install instructions</t>
  </si>
  <si>
    <t>Liquid-line filter drier</t>
  </si>
  <si>
    <t>as shipped, field-installed</t>
  </si>
  <si>
    <t>Trane 4TTR6 guide</t>
  </si>
  <si>
    <t>Drill and measure the old curb, send the drawing to the adapter maker</t>
  </si>
  <si>
    <t>Crane lift</t>
  </si>
  <si>
    <t>Trim charge, R-410A</t>
  </si>
  <si>
    <t>sized to operating weight (a 7-ton AAON RN-007 is 1,506 lb on the Region 12 schedule)</t>
  </si>
  <si>
    <t>0.60 oz per ft of 3/8 liquid line beyond the 15 ft factory charge: 20 ft x 0.60</t>
  </si>
  <si>
    <t>Unit submittal weight</t>
  </si>
  <si>
    <t>Carrier 24ACC6 product data (check your brand's table)</t>
  </si>
  <si>
    <t>oz</t>
  </si>
  <si>
    <t>Charge to the invoice</t>
  </si>
  <si>
    <t>Book after the adapter ship date is confirmed</t>
  </si>
  <si>
    <t>Dry nitrogen</t>
  </si>
  <si>
    <t>Accessories</t>
  </si>
  <si>
    <t>purge while brazing, pressure test 150 psig, evacuate to 350 microns</t>
  </si>
  <si>
    <t>cyl</t>
  </si>
  <si>
    <t>loaded</t>
  </si>
  <si>
    <t>Brazing rod, flux</t>
  </si>
  <si>
    <t>Truck stock</t>
  </si>
  <si>
    <t>Outdoor-air hood / economizer</t>
  </si>
  <si>
    <t>per unit option list</t>
  </si>
  <si>
    <t>set</t>
  </si>
  <si>
    <t>Carrier 48FC install steps</t>
  </si>
  <si>
    <t>Venting and gas</t>
  </si>
  <si>
    <t>PVC vent pipe</t>
  </si>
  <si>
    <t>2 in, 30 ft, 4 elbows. Allowed length checked against the 80 MBH column</t>
  </si>
  <si>
    <t>Goodman IOG-2009 vent table (each elbow takes ~5 ft off a 2 in run)</t>
  </si>
  <si>
    <t>ft</t>
  </si>
  <si>
    <t>If the run is over the table, go to 3 in</t>
  </si>
  <si>
    <t>Flue hood</t>
  </si>
  <si>
    <t>PVC elbows, 90 degree</t>
  </si>
  <si>
    <t>2 in</t>
  </si>
  <si>
    <t>Goodman IOG-2009 vent table</t>
  </si>
  <si>
    <t>Condensate</t>
  </si>
  <si>
    <t>Concentric termination kit</t>
  </si>
  <si>
    <t>CVENT-2 (or CVENT-3 with 3 in pipe)</t>
  </si>
  <si>
    <t>Drain, external trap, fittings</t>
  </si>
  <si>
    <t>3/4 in, trap at least 4 in deep, pitched 1 in per 10 ft</t>
  </si>
  <si>
    <t>Carrier 48FC install instructions</t>
  </si>
  <si>
    <t>Gas: ground-joint union, drip leg, manual shutoff, flex</t>
  </si>
  <si>
    <t>1/2 in FPT at the furnace</t>
  </si>
  <si>
    <t>Goodman IOG-2009 (installer supplies), GMVC96 spec</t>
  </si>
  <si>
    <t>Electrical</t>
  </si>
  <si>
    <t>Disconnect, within sight of condenser</t>
  </si>
  <si>
    <t>60 A non-fused</t>
  </si>
  <si>
    <t>NEC 440.14 (St. Paul 2023 NEC checklist); Johnstone G35-618</t>
  </si>
  <si>
    <t>Disconnect</t>
  </si>
  <si>
    <t>factory non-fused option or field-installed</t>
  </si>
  <si>
    <t>Carrier 48FC options; NEC 440.14</t>
  </si>
  <si>
    <t>Two-pole breaker</t>
  </si>
  <si>
    <t>40 A (up to nameplate MOP)</t>
  </si>
  <si>
    <t>Nameplate MOP; IAEI worked example MCA 24 / MOP 40</t>
  </si>
  <si>
    <t>Conductors and breaker</t>
  </si>
  <si>
    <t>from the submitted unit's nameplate (e.g. MCA 21 / MOCP 30 at 460/3)</t>
  </si>
  <si>
    <t>Electrician confirms</t>
  </si>
  <si>
    <t>Nameplate; NEC 440.6(A)</t>
  </si>
  <si>
    <t>circuit</t>
  </si>
  <si>
    <t>Conductors, condenser circuit</t>
  </si>
  <si>
    <t>#12 Cu (carries nameplate MCA 24)</t>
  </si>
  <si>
    <t>Nameplate MCA; NEC 440.6(A) nameplate governs</t>
  </si>
  <si>
    <t>Electrician confirms wire and breaker before ordering</t>
  </si>
  <si>
    <t>Convenience outlet</t>
  </si>
  <si>
    <t>Confirm with AHJ</t>
  </si>
  <si>
    <t>factory option or field-installed within 25 ft</t>
  </si>
  <si>
    <t>Carrier 48FC options; NEC 210.63(A)</t>
  </si>
  <si>
    <t>Liquidtight whip</t>
  </si>
  <si>
    <t>fastened within 12 in of the disconnect</t>
  </si>
  <si>
    <t>St. Paul 2023 NEC checklist</t>
  </si>
  <si>
    <t>Controls</t>
  </si>
  <si>
    <t>Service receptacle, GFCI, weather-resistant</t>
  </si>
  <si>
    <t>within 25 ft of the equipment</t>
  </si>
  <si>
    <t>NEC 210.63(A)</t>
  </si>
  <si>
    <t>Confirm 210.8(F) status with AHJ</t>
  </si>
  <si>
    <t>Furnace branch circuit</t>
  </si>
  <si>
    <t>own circuit</t>
  </si>
  <si>
    <t>Duct smoke detector</t>
  </si>
  <si>
    <t>NEC 422.12</t>
  </si>
  <si>
    <t>required where return airflow exceeds 2,000 CFM</t>
  </si>
  <si>
    <t>IMC 606.2.1 (WAC 51-52-0606)</t>
  </si>
  <si>
    <t>Thermostat wire</t>
  </si>
  <si>
    <t>18/5 (18/8 for a heat pump with aux heat), 250 ft spool</t>
  </si>
  <si>
    <t>DiversiTech 620-18-8</t>
  </si>
  <si>
    <t>spool</t>
  </si>
  <si>
    <t>Fire alarm tie-in is a separate trade</t>
  </si>
  <si>
    <t>18/8, 250 ft spool</t>
  </si>
  <si>
    <t>Physically check how many stat wires are at the old stat before install day</t>
  </si>
  <si>
    <t>PVC drain and fittings, trap</t>
  </si>
  <si>
    <t>3/4 in, sloped 1/8 in per ft</t>
  </si>
  <si>
    <t>Gas connection: union, drip leg, shutoff, flex</t>
  </si>
  <si>
    <t>IRC M1411</t>
  </si>
  <si>
    <t>size per unit</t>
  </si>
  <si>
    <t>Unit install instructions</t>
  </si>
  <si>
    <t>Duct</t>
  </si>
  <si>
    <t>Float switch on primary pan auxiliary outlet</t>
  </si>
  <si>
    <t>UL 508 device, 3/4 in adapter</t>
  </si>
  <si>
    <t>IRC M1411; RectorSeal SS2</t>
  </si>
  <si>
    <t>Supply and return transitions to the adapter</t>
  </si>
  <si>
    <t>field-measured</t>
  </si>
  <si>
    <t>Site measure</t>
  </si>
  <si>
    <t>Secondary drain pan (attic coil)</t>
  </si>
  <si>
    <t>Skip if the coil is in the basement</t>
  </si>
  <si>
    <t>Condensate pump with safety switch</t>
  </si>
  <si>
    <t>e.g. Little Giant VCMA-20ULS, 80 GPH</t>
  </si>
  <si>
    <t>No gravity drain</t>
  </si>
  <si>
    <t>UL 181B-FX tape, 181B-M mastic, sealant</t>
  </si>
  <si>
    <t>IRC M1601.4.1 (or local)</t>
  </si>
  <si>
    <t>lot</t>
  </si>
  <si>
    <t>Put it on the list even when you think there is a drain</t>
  </si>
  <si>
    <t>Consumables</t>
  </si>
  <si>
    <t>Screws, hanger strap, zip ties, gasket sealant</t>
  </si>
  <si>
    <t>Supply plenum / return transition</t>
  </si>
  <si>
    <t>Permit</t>
  </si>
  <si>
    <t>Flex duct straps</t>
  </si>
  <si>
    <t>1-1/2 in wide, every 4 ft, sag under 1/2 in per ft</t>
  </si>
  <si>
    <t>Mechanical, electrical, crane permit if the street is closed</t>
  </si>
  <si>
    <t>ADC flexible duct standard</t>
  </si>
  <si>
    <t>AHJ</t>
  </si>
  <si>
    <t>UL 181B-FX foil tape</t>
  </si>
  <si>
    <t>IRC M1601.4.1</t>
  </si>
  <si>
    <t>roll</t>
  </si>
  <si>
    <t>UL 181B-M mastic</t>
  </si>
  <si>
    <t>gal</t>
  </si>
  <si>
    <t>Pad and mounting</t>
  </si>
  <si>
    <t>Plastic condenser pad</t>
  </si>
  <si>
    <t>36 x 36 x 3 (at least 1 in larger than the unit on all sides)</t>
  </si>
  <si>
    <t>Trane 4TTR6 guide; DiversiTech standard pads</t>
  </si>
  <si>
    <t>The row the boss forgets</t>
  </si>
  <si>
    <t>Screws, hanger strap, sealant, zip ties</t>
  </si>
  <si>
    <t>Qty used tells you when truck stock is subsidizing jobs</t>
  </si>
  <si>
    <t>Mechanical and electrical permits</t>
  </si>
  <si>
    <t>Material total</t>
  </si>
  <si>
    <t>Markup %</t>
  </si>
  <si>
    <t>Material sell</t>
  </si>
  <si>
    <t>Not on this list: labor, crane or lift rental, disposal, sales tax. Cost columns are internal, the customer sees the estimate, never this tab.</t>
  </si>
  <si>
    <t>Notes and sources</t>
  </si>
  <si>
    <t>How the tabs connect</t>
  </si>
  <si>
    <t>Tab 4 (schedule) is what the engineer specifies. Tab 1 or 2 (material list) is what the crew buys and loads to install it. Tab 3 (equipment list) is what ended up on site, copied from the nameplates at startup, and it is what a maintenance agreement is written against. Fill the closeout columns on tab 4 and it becomes tab 3.</t>
  </si>
  <si>
    <t>Line set sizes by brand (size from the manual for the unit you install)</t>
  </si>
  <si>
    <t>Trane 4TTR6, Installer's Guide 18-AC98D1-5-EN</t>
  </si>
  <si>
    <t>018-030: 3/8 liquid x 3/4 vapor. 036-049: 3/8 x 7/8. 060: 3/8 x 1-1/8. Isolators every 8 ft of vapor line. Pressure test 150 psig with dry nitrogen, evacuate to 350 microns and hold under 500. Pad at least 1 in larger than the unit on all sides. Factory charge covers 15 ft.</t>
  </si>
  <si>
    <t>Goodman condensing units, IO-101H (2004)</t>
  </si>
  <si>
    <t>0-24 ft runs: 2-3.5 ton 3/8 x 3/4; 4-5 ton 3/8 x 7/8. Longer runs: the larger vapor size is required for full ratings.</t>
  </si>
  <si>
    <t>Carrier 24ACC6 product data</t>
  </si>
  <si>
    <t>Trim charge 0.60 oz per ft of 3/8 liquid line beyond the 15 ft factory charge. The per-foot figure changes with liquid line size and brand.</t>
  </si>
  <si>
    <t>Condensing furnace venting (Goodman IOG-2009 table)</t>
  </si>
  <si>
    <t>2 in PVC maximums run from 145 ft down to 45 ft with one elbow depending on input; 3 in maximums 217-238 ft. Each extra elbow takes about 5 ft off a 2 in run and 7 ft off a 3 in run. Minimum 5 ft plus one elbow. 2-1/2 or 3 in pipe can be used in place of 2 in. Installer supplies the gas union, drip leg and shutoff. Prime the trap.</t>
  </si>
  <si>
    <t>Electrical (nameplate first, then the AHJ)</t>
  </si>
  <si>
    <t>MCA sizes the conductors, MOP/MOCP caps the breaker. NEC 440.6(A): the nameplate governs. 440.14: disconnect within sight. 210.63(A): receptacle within 25 ft. 422.12: furnace on its own circuit. Worked example (IAEI): MCA 24, MOP 40, #12 Cu on a 40 A breaker. Liquidtight fastened within 12 in of the disconnect (St. Paul 2023 NEC checklist).</t>
  </si>
  <si>
    <t>IRC M1411: slope at least 1/8 in per ft, auxiliary drain at least 3/4 in, water-level switch to UL 508. Rooftop (Carrier 48FC): trap at least 4 in deep, pitch 1 in per 10 ft.</t>
  </si>
  <si>
    <t>ADC flex duct standard: straps 1-1/2 in wide, no more than 4 ft apart, sag under 1/2 in per ft. IRC M1601.4.1: UL 181B-FX tape, 181B-M mastic.</t>
  </si>
  <si>
    <t>Rooftop extras</t>
  </si>
  <si>
    <t>Curb adapter when the new footprint differs from the old curb (MicroMetl). Duct smoke detector where return airflow exceeds 2,000 CFM (IMC 606.2.1).</t>
  </si>
  <si>
    <t>Manufacture date from the serial (building-center.org)</t>
  </si>
  <si>
    <t>Carrier / Bryant</t>
  </si>
  <si>
    <t>Since 1980: digits 1-2 week, 3-4 year.</t>
  </si>
  <si>
    <t>Trane / American Standard</t>
  </si>
  <si>
    <t>2002-2009: character 1 year, 2-3 week. 2010 on: 1-2 year, 3-4 week.</t>
  </si>
  <si>
    <t>Lennox</t>
  </si>
  <si>
    <t>Since 1973: 1-2 plant, 3-4 year, character 5 (letter) month.</t>
  </si>
  <si>
    <t>Goodman / Amana</t>
  </si>
  <si>
    <t>Digits 1-2 year, 3-4 month.</t>
  </si>
  <si>
    <t>Rheem / Ruud</t>
  </si>
  <si>
    <t>Common style (W2910...): digits 2-3 week, 4-5 year.</t>
  </si>
  <si>
    <t>Warranty and refrigerant rules worth a column</t>
  </si>
  <si>
    <t>Carrier: register within 90 days for 10-year parts (or 5-year parts + 3-year labor on some lines). Goodman: register within 60 days for 10-year parts, 5 unregistered. EPA leak repair from Jan 1, 2026: HFC appliances at 15 lb charge or more, 10% leak-rate threshold for comfort cooling, records kept 3 years. New residential and light commercial systems: 700 GWP limit, manufacture/import date Jan 1, 2025; VRF Jan 1, 2027.</t>
  </si>
  <si>
    <t>Efficiency metrics</t>
  </si>
  <si>
    <t>2023 DOE test procedure change (Appendix M to M1): SEER/EER/HSPF became SEER2/EER2/HSPF2. AHRI example: 15 SEER / 8.8 HSPF under M = 14.3 SEER2 / 7.5 HSPF2 under M1. Units 65,000 Btuh and up are rated in IEER; 2023 minimum for 65-135 MBH air-cooled with electric or no heat moved from 12.9 to 14.8 IEER. Label the metric in every efficiency cell.</t>
  </si>
  <si>
    <t>Sources and the article</t>
  </si>
  <si>
    <t>Full source list with links: usedeepsel.com/hvac-material-list-template. Free from Deepsel, no email asked. Every free checklist and template: usedeepsel.com/checklists.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</si>
</sst>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8">
    <font>
      <sz val="11.0"/>
      <color theme="1"/>
      <name val="Calibri"/>
      <scheme val="minor"/>
    </font>
    <font>
      <b/>
      <sz val="14.0"/>
      <color theme="1"/>
      <name val="Calibri"/>
      <scheme val="minor"/>
    </font>
    <font>
      <i/>
      <color rgb="FF4A5568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  <font>
      <b/>
      <color rgb="FFFFFFFF"/>
      <name val="Calibri"/>
      <scheme val="minor"/>
    </font>
    <font>
      <sz val="11.0"/>
      <color theme="1"/>
      <name val="Calibri"/>
    </font>
    <font>
      <b/>
      <sz val="12.0"/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1A2332"/>
        <bgColor rgb="FF1A2332"/>
      </patternFill>
    </fill>
    <fill>
      <patternFill patternType="solid">
        <fgColor rgb="FFECEAE4"/>
        <bgColor rgb="FFECEAE4"/>
      </patternFill>
    </fill>
  </fills>
  <borders count="3">
    <border/>
    <border>
      <left style="thin">
        <color rgb="FFC9C4B8"/>
      </left>
      <right style="thin">
        <color rgb="FFC9C4B8"/>
      </right>
      <top style="thin">
        <color rgb="FFC9C4B8"/>
      </top>
      <bottom style="thin">
        <color rgb="FFC9C4B8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2" fontId="5" numFmtId="0" xfId="0" applyAlignment="1" applyBorder="1" applyFill="1" applyFont="1">
      <alignment shrinkToFit="0" vertical="center" wrapText="1"/>
    </xf>
    <xf borderId="2" fillId="3" fontId="3" numFmtId="0" xfId="0" applyBorder="1" applyFill="1" applyFont="1"/>
    <xf borderId="2" fillId="3" fontId="6" numFmtId="0" xfId="0" applyBorder="1" applyFill="1" applyFont="1"/>
    <xf borderId="1" fillId="0" fontId="6" numFmtId="0" xfId="0" applyAlignment="1" applyBorder="1" applyFont="1">
      <alignment shrinkToFit="0" vertical="top" wrapText="1"/>
    </xf>
    <xf borderId="1" fillId="0" fontId="6" numFmtId="164" xfId="0" applyAlignment="1" applyBorder="1" applyFont="1" applyNumberFormat="1">
      <alignment shrinkToFit="0" vertical="top" wrapText="1"/>
    </xf>
    <xf borderId="1" fillId="0" fontId="6" numFmtId="0" xfId="0" applyBorder="1" applyFont="1"/>
    <xf borderId="1" fillId="0" fontId="6" numFmtId="164" xfId="0" applyBorder="1" applyFont="1" applyNumberFormat="1"/>
    <xf borderId="0" fillId="0" fontId="3" numFmtId="164" xfId="0" applyFont="1" applyNumberFormat="1"/>
    <xf borderId="0" fillId="0" fontId="6" numFmtId="9" xfId="0" applyFont="1" applyNumberFormat="1"/>
    <xf borderId="0" fillId="0" fontId="7" numFmtId="0" xfId="0" applyAlignment="1" applyFont="1">
      <alignment shrinkToFit="0" vertical="top" wrapText="1"/>
    </xf>
    <xf borderId="0" fillId="0" fontId="6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2.0" topLeftCell="C13" activePane="bottomRight" state="frozen"/>
      <selection activeCell="C1" sqref="C1" pane="topRight"/>
      <selection activeCell="A13" sqref="A13" pane="bottomLeft"/>
      <selection activeCell="C13" sqref="C13" pane="bottomRight"/>
    </sheetView>
  </sheetViews>
  <sheetFormatPr customHeight="1" defaultColWidth="14.43" defaultRowHeight="15.0"/>
  <cols>
    <col customWidth="1" min="1" max="1" width="18.0"/>
    <col customWidth="1" min="2" max="2" width="34.0"/>
    <col customWidth="1" min="3" max="3" width="30.0"/>
    <col customWidth="1" min="4" max="4" width="34.0"/>
    <col customWidth="1" min="5" max="5" width="7.0"/>
    <col customWidth="1" min="6" max="6" width="8.0"/>
    <col customWidth="1" min="7" max="8" width="10.0"/>
    <col customWidth="1" min="9" max="9" width="22.0"/>
    <col customWidth="1" min="10" max="10" width="9.0"/>
    <col customWidth="1" min="11" max="11" width="11.0"/>
    <col customWidth="1" min="12" max="12" width="9.0"/>
    <col customWidth="1" min="13" max="13" width="11.0"/>
    <col customWidth="1" min="14" max="14" width="34.0"/>
    <col customWidth="1" min="15" max="26" width="8.71"/>
  </cols>
  <sheetData>
    <row r="1">
      <c r="A1" s="1" t="s">
        <v>0</v>
      </c>
    </row>
    <row r="2">
      <c r="A2" s="2" t="s">
        <v>1</v>
      </c>
    </row>
    <row r="4">
      <c r="A4" s="3" t="s">
        <v>2</v>
      </c>
      <c r="B4" s="4" t="s">
        <v>3</v>
      </c>
    </row>
    <row r="5">
      <c r="A5" s="3" t="s">
        <v>5</v>
      </c>
      <c r="B5" s="4" t="s">
        <v>6</v>
      </c>
    </row>
    <row r="6">
      <c r="A6" s="3" t="s">
        <v>7</v>
      </c>
      <c r="B6" s="4" t="s">
        <v>9</v>
      </c>
    </row>
    <row r="7">
      <c r="A7" s="3" t="s">
        <v>10</v>
      </c>
      <c r="B7" s="4" t="s">
        <v>11</v>
      </c>
    </row>
    <row r="8">
      <c r="A8" s="3" t="s">
        <v>13</v>
      </c>
      <c r="B8" s="4">
        <v>35.0</v>
      </c>
    </row>
    <row r="9">
      <c r="A9" s="3" t="s">
        <v>14</v>
      </c>
      <c r="B9" s="4" t="s">
        <v>16</v>
      </c>
    </row>
    <row r="10">
      <c r="A10" s="3" t="s">
        <v>18</v>
      </c>
    </row>
    <row r="12">
      <c r="A12" s="5" t="s">
        <v>19</v>
      </c>
      <c r="B12" s="5" t="s">
        <v>23</v>
      </c>
      <c r="C12" s="5" t="s">
        <v>25</v>
      </c>
      <c r="D12" s="5" t="s">
        <v>27</v>
      </c>
      <c r="E12" s="5" t="s">
        <v>30</v>
      </c>
      <c r="F12" s="5" t="s">
        <v>32</v>
      </c>
      <c r="G12" s="5" t="s">
        <v>35</v>
      </c>
      <c r="H12" s="5" t="s">
        <v>39</v>
      </c>
      <c r="I12" s="5" t="s">
        <v>42</v>
      </c>
      <c r="J12" s="5" t="s">
        <v>45</v>
      </c>
      <c r="K12" s="5" t="s">
        <v>50</v>
      </c>
      <c r="L12" s="5" t="s">
        <v>53</v>
      </c>
      <c r="M12" s="5" t="s">
        <v>56</v>
      </c>
      <c r="N12" s="5" t="s">
        <v>60</v>
      </c>
    </row>
    <row r="13">
      <c r="A13" s="6" t="s">
        <v>66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>
      <c r="A14" s="8" t="s">
        <v>66</v>
      </c>
      <c r="B14" s="8" t="s">
        <v>102</v>
      </c>
      <c r="C14" s="8" t="s">
        <v>105</v>
      </c>
      <c r="D14" s="8" t="s">
        <v>108</v>
      </c>
      <c r="E14" s="8">
        <v>1.0</v>
      </c>
      <c r="F14" s="8" t="s">
        <v>110</v>
      </c>
      <c r="G14" s="9"/>
      <c r="H14" s="9" t="str">
        <f t="shared" ref="H14:H18" si="1">IF(OR(E14="",G14=""),"",E14*G14)</f>
        <v/>
      </c>
      <c r="I14" s="8"/>
      <c r="J14" s="8"/>
      <c r="K14" s="8" t="s">
        <v>128</v>
      </c>
      <c r="L14" s="8"/>
      <c r="M14" s="8"/>
      <c r="N14" s="8" t="s">
        <v>130</v>
      </c>
    </row>
    <row r="15">
      <c r="A15" s="8" t="s">
        <v>66</v>
      </c>
      <c r="B15" s="8" t="s">
        <v>131</v>
      </c>
      <c r="C15" s="8"/>
      <c r="D15" s="8" t="s">
        <v>133</v>
      </c>
      <c r="E15" s="8">
        <v>1.0</v>
      </c>
      <c r="F15" s="8" t="s">
        <v>110</v>
      </c>
      <c r="G15" s="9"/>
      <c r="H15" s="9" t="str">
        <f t="shared" si="1"/>
        <v/>
      </c>
      <c r="I15" s="8"/>
      <c r="J15" s="8"/>
      <c r="K15" s="8" t="s">
        <v>128</v>
      </c>
      <c r="L15" s="8"/>
      <c r="M15" s="8"/>
      <c r="N15" s="8"/>
    </row>
    <row r="16">
      <c r="A16" s="8" t="s">
        <v>66</v>
      </c>
      <c r="B16" s="8" t="s">
        <v>153</v>
      </c>
      <c r="C16" s="8" t="s">
        <v>154</v>
      </c>
      <c r="D16" s="8" t="s">
        <v>108</v>
      </c>
      <c r="E16" s="8">
        <v>1.0</v>
      </c>
      <c r="F16" s="8" t="s">
        <v>110</v>
      </c>
      <c r="G16" s="9"/>
      <c r="H16" s="9" t="str">
        <f t="shared" si="1"/>
        <v/>
      </c>
      <c r="I16" s="8"/>
      <c r="J16" s="8"/>
      <c r="K16" s="8" t="s">
        <v>128</v>
      </c>
      <c r="L16" s="8"/>
      <c r="M16" s="8"/>
      <c r="N16" s="8"/>
    </row>
    <row r="17">
      <c r="A17" s="8" t="s">
        <v>66</v>
      </c>
      <c r="B17" s="8" t="s">
        <v>162</v>
      </c>
      <c r="C17" s="8" t="s">
        <v>164</v>
      </c>
      <c r="D17" s="8" t="s">
        <v>166</v>
      </c>
      <c r="E17" s="8">
        <v>1.0</v>
      </c>
      <c r="F17" s="8" t="s">
        <v>110</v>
      </c>
      <c r="G17" s="9"/>
      <c r="H17" s="9" t="str">
        <f t="shared" si="1"/>
        <v/>
      </c>
      <c r="I17" s="8"/>
      <c r="J17" s="8"/>
      <c r="K17" s="8" t="s">
        <v>179</v>
      </c>
      <c r="L17" s="8"/>
      <c r="M17" s="8"/>
      <c r="N17" s="8"/>
    </row>
    <row r="18">
      <c r="A18" s="8" t="s">
        <v>66</v>
      </c>
      <c r="B18" s="8" t="s">
        <v>184</v>
      </c>
      <c r="C18" s="8"/>
      <c r="D18" s="8" t="s">
        <v>108</v>
      </c>
      <c r="E18" s="8">
        <v>1.0</v>
      </c>
      <c r="F18" s="8" t="s">
        <v>110</v>
      </c>
      <c r="G18" s="9"/>
      <c r="H18" s="9" t="str">
        <f t="shared" si="1"/>
        <v/>
      </c>
      <c r="I18" s="8"/>
      <c r="J18" s="8"/>
      <c r="K18" s="8" t="s">
        <v>179</v>
      </c>
      <c r="L18" s="8"/>
      <c r="M18" s="8"/>
      <c r="N18" s="8"/>
    </row>
    <row r="19">
      <c r="A19" s="6" t="s">
        <v>192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>
      <c r="A20" s="8" t="s">
        <v>192</v>
      </c>
      <c r="B20" s="8" t="s">
        <v>200</v>
      </c>
      <c r="C20" s="8" t="s">
        <v>202</v>
      </c>
      <c r="D20" s="8" t="s">
        <v>206</v>
      </c>
      <c r="E20" s="8">
        <v>1.0</v>
      </c>
      <c r="F20" s="8" t="s">
        <v>110</v>
      </c>
      <c r="G20" s="9"/>
      <c r="H20" s="9" t="str">
        <f t="shared" ref="H20:H25" si="2">IF(OR(E20="",G20=""),"",E20*G20)</f>
        <v/>
      </c>
      <c r="I20" s="8"/>
      <c r="J20" s="8"/>
      <c r="K20" s="8" t="s">
        <v>239</v>
      </c>
      <c r="L20" s="8"/>
      <c r="M20" s="8"/>
      <c r="N20" s="8" t="s">
        <v>240</v>
      </c>
    </row>
    <row r="21" ht="15.75" customHeight="1">
      <c r="A21" s="8" t="s">
        <v>192</v>
      </c>
      <c r="B21" s="8" t="s">
        <v>241</v>
      </c>
      <c r="C21" s="8" t="s">
        <v>243</v>
      </c>
      <c r="D21" s="8" t="s">
        <v>245</v>
      </c>
      <c r="E21" s="8">
        <v>5.0</v>
      </c>
      <c r="F21" s="8" t="s">
        <v>110</v>
      </c>
      <c r="G21" s="9"/>
      <c r="H21" s="9" t="str">
        <f t="shared" si="2"/>
        <v/>
      </c>
      <c r="I21" s="8"/>
      <c r="J21" s="8"/>
      <c r="K21" s="8" t="s">
        <v>239</v>
      </c>
      <c r="L21" s="8"/>
      <c r="M21" s="8"/>
      <c r="N21" s="8"/>
    </row>
    <row r="22" ht="15.75" customHeight="1">
      <c r="A22" s="8" t="s">
        <v>192</v>
      </c>
      <c r="B22" s="8" t="s">
        <v>247</v>
      </c>
      <c r="C22" s="8" t="s">
        <v>248</v>
      </c>
      <c r="D22" s="8" t="s">
        <v>249</v>
      </c>
      <c r="E22" s="8">
        <v>1.0</v>
      </c>
      <c r="F22" s="8" t="s">
        <v>110</v>
      </c>
      <c r="G22" s="9"/>
      <c r="H22" s="9" t="str">
        <f t="shared" si="2"/>
        <v/>
      </c>
      <c r="I22" s="8"/>
      <c r="J22" s="8"/>
      <c r="K22" s="8" t="s">
        <v>239</v>
      </c>
      <c r="L22" s="8"/>
      <c r="M22" s="8"/>
      <c r="N22" s="8"/>
    </row>
    <row r="23" ht="15.75" customHeight="1">
      <c r="A23" s="8" t="s">
        <v>192</v>
      </c>
      <c r="B23" s="8" t="s">
        <v>252</v>
      </c>
      <c r="C23" s="8" t="s">
        <v>254</v>
      </c>
      <c r="D23" s="8" t="s">
        <v>256</v>
      </c>
      <c r="E23" s="8">
        <v>12.0</v>
      </c>
      <c r="F23" s="8" t="s">
        <v>257</v>
      </c>
      <c r="G23" s="9"/>
      <c r="H23" s="9" t="str">
        <f t="shared" si="2"/>
        <v/>
      </c>
      <c r="I23" s="8"/>
      <c r="J23" s="8"/>
      <c r="K23" s="8" t="s">
        <v>239</v>
      </c>
      <c r="L23" s="8"/>
      <c r="M23" s="8"/>
      <c r="N23" s="8" t="s">
        <v>258</v>
      </c>
    </row>
    <row r="24" ht="15.75" customHeight="1">
      <c r="A24" s="8" t="s">
        <v>192</v>
      </c>
      <c r="B24" s="8" t="s">
        <v>260</v>
      </c>
      <c r="C24" s="8" t="s">
        <v>262</v>
      </c>
      <c r="D24" s="8" t="s">
        <v>249</v>
      </c>
      <c r="E24" s="8">
        <v>1.0</v>
      </c>
      <c r="F24" s="8" t="s">
        <v>263</v>
      </c>
      <c r="G24" s="9"/>
      <c r="H24" s="9" t="str">
        <f t="shared" si="2"/>
        <v/>
      </c>
      <c r="I24" s="8"/>
      <c r="J24" s="8"/>
      <c r="K24" s="8" t="s">
        <v>264</v>
      </c>
      <c r="L24" s="8"/>
      <c r="M24" s="8"/>
      <c r="N24" s="8"/>
    </row>
    <row r="25" ht="15.75" customHeight="1">
      <c r="A25" s="8" t="s">
        <v>192</v>
      </c>
      <c r="B25" s="8" t="s">
        <v>265</v>
      </c>
      <c r="C25" s="8"/>
      <c r="D25" s="8" t="s">
        <v>266</v>
      </c>
      <c r="E25" s="8">
        <v>1.0</v>
      </c>
      <c r="F25" s="8" t="s">
        <v>269</v>
      </c>
      <c r="G25" s="9"/>
      <c r="H25" s="9" t="str">
        <f t="shared" si="2"/>
        <v/>
      </c>
      <c r="I25" s="8"/>
      <c r="J25" s="8"/>
      <c r="K25" s="8" t="s">
        <v>264</v>
      </c>
      <c r="L25" s="8"/>
      <c r="M25" s="8"/>
      <c r="N25" s="8"/>
    </row>
    <row r="26" ht="15.75" customHeight="1">
      <c r="A26" s="6" t="s">
        <v>271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ht="15.75" customHeight="1">
      <c r="A27" s="8" t="s">
        <v>271</v>
      </c>
      <c r="B27" s="8" t="s">
        <v>272</v>
      </c>
      <c r="C27" s="8" t="s">
        <v>273</v>
      </c>
      <c r="D27" s="8" t="s">
        <v>274</v>
      </c>
      <c r="E27" s="8">
        <v>30.0</v>
      </c>
      <c r="F27" s="8" t="s">
        <v>275</v>
      </c>
      <c r="G27" s="9"/>
      <c r="H27" s="9" t="str">
        <f t="shared" ref="H27:H30" si="3">IF(OR(E27="",G27=""),"",E27*G27)</f>
        <v/>
      </c>
      <c r="I27" s="8"/>
      <c r="J27" s="8"/>
      <c r="K27" s="8" t="s">
        <v>239</v>
      </c>
      <c r="L27" s="8"/>
      <c r="M27" s="8"/>
      <c r="N27" s="8" t="s">
        <v>276</v>
      </c>
    </row>
    <row r="28" ht="15.75" customHeight="1">
      <c r="A28" s="8" t="s">
        <v>271</v>
      </c>
      <c r="B28" s="8" t="s">
        <v>278</v>
      </c>
      <c r="C28" s="8" t="s">
        <v>279</v>
      </c>
      <c r="D28" s="8" t="s">
        <v>280</v>
      </c>
      <c r="E28" s="8">
        <v>4.0</v>
      </c>
      <c r="F28" s="8" t="s">
        <v>110</v>
      </c>
      <c r="G28" s="9"/>
      <c r="H28" s="9" t="str">
        <f t="shared" si="3"/>
        <v/>
      </c>
      <c r="I28" s="8"/>
      <c r="J28" s="8"/>
      <c r="K28" s="8" t="s">
        <v>239</v>
      </c>
      <c r="L28" s="8"/>
      <c r="M28" s="8"/>
      <c r="N28" s="8"/>
    </row>
    <row r="29" ht="15.75" customHeight="1">
      <c r="A29" s="8" t="s">
        <v>271</v>
      </c>
      <c r="B29" s="8" t="s">
        <v>282</v>
      </c>
      <c r="C29" s="8" t="s">
        <v>283</v>
      </c>
      <c r="D29" s="8" t="s">
        <v>166</v>
      </c>
      <c r="E29" s="8">
        <v>1.0</v>
      </c>
      <c r="F29" s="8" t="s">
        <v>110</v>
      </c>
      <c r="G29" s="9"/>
      <c r="H29" s="9" t="str">
        <f t="shared" si="3"/>
        <v/>
      </c>
      <c r="I29" s="8"/>
      <c r="J29" s="8"/>
      <c r="K29" s="8" t="s">
        <v>239</v>
      </c>
      <c r="L29" s="8"/>
      <c r="M29" s="8"/>
      <c r="N29" s="8"/>
    </row>
    <row r="30" ht="15.75" customHeight="1">
      <c r="A30" s="8" t="s">
        <v>271</v>
      </c>
      <c r="B30" s="8" t="s">
        <v>287</v>
      </c>
      <c r="C30" s="8" t="s">
        <v>288</v>
      </c>
      <c r="D30" s="8" t="s">
        <v>289</v>
      </c>
      <c r="E30" s="8">
        <v>1.0</v>
      </c>
      <c r="F30" s="8" t="s">
        <v>269</v>
      </c>
      <c r="G30" s="9"/>
      <c r="H30" s="9" t="str">
        <f t="shared" si="3"/>
        <v/>
      </c>
      <c r="I30" s="8"/>
      <c r="J30" s="8"/>
      <c r="K30" s="8" t="s">
        <v>239</v>
      </c>
      <c r="L30" s="8"/>
      <c r="M30" s="8"/>
      <c r="N30" s="8"/>
    </row>
    <row r="31" ht="15.75" customHeight="1">
      <c r="A31" s="6" t="s">
        <v>290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ht="15.75" customHeight="1">
      <c r="A32" s="8" t="s">
        <v>290</v>
      </c>
      <c r="B32" s="8" t="s">
        <v>291</v>
      </c>
      <c r="C32" s="8" t="s">
        <v>292</v>
      </c>
      <c r="D32" s="8" t="s">
        <v>293</v>
      </c>
      <c r="E32" s="8">
        <v>1.0</v>
      </c>
      <c r="F32" s="8" t="s">
        <v>110</v>
      </c>
      <c r="G32" s="9"/>
      <c r="H32" s="9" t="str">
        <f t="shared" ref="H32:H37" si="4">IF(OR(E32="",G32=""),"",E32*G32)</f>
        <v/>
      </c>
      <c r="I32" s="8"/>
      <c r="J32" s="8"/>
      <c r="K32" s="8" t="s">
        <v>239</v>
      </c>
      <c r="L32" s="8"/>
      <c r="M32" s="8"/>
      <c r="N32" s="8"/>
    </row>
    <row r="33" ht="15.75" customHeight="1">
      <c r="A33" s="8" t="s">
        <v>290</v>
      </c>
      <c r="B33" s="8" t="s">
        <v>297</v>
      </c>
      <c r="C33" s="8" t="s">
        <v>298</v>
      </c>
      <c r="D33" s="8" t="s">
        <v>299</v>
      </c>
      <c r="E33" s="8">
        <v>1.0</v>
      </c>
      <c r="F33" s="8" t="s">
        <v>110</v>
      </c>
      <c r="G33" s="9"/>
      <c r="H33" s="9" t="str">
        <f t="shared" si="4"/>
        <v/>
      </c>
      <c r="I33" s="8"/>
      <c r="J33" s="8"/>
      <c r="K33" s="8" t="s">
        <v>239</v>
      </c>
      <c r="L33" s="8"/>
      <c r="M33" s="8"/>
      <c r="N33" s="8" t="s">
        <v>302</v>
      </c>
    </row>
    <row r="34" ht="15.75" customHeight="1">
      <c r="A34" s="8" t="s">
        <v>290</v>
      </c>
      <c r="B34" s="8" t="s">
        <v>305</v>
      </c>
      <c r="C34" s="8" t="s">
        <v>306</v>
      </c>
      <c r="D34" s="8" t="s">
        <v>307</v>
      </c>
      <c r="E34" s="8">
        <v>40.0</v>
      </c>
      <c r="F34" s="8" t="s">
        <v>275</v>
      </c>
      <c r="G34" s="9"/>
      <c r="H34" s="9" t="str">
        <f t="shared" si="4"/>
        <v/>
      </c>
      <c r="I34" s="8"/>
      <c r="J34" s="8"/>
      <c r="K34" s="8" t="s">
        <v>239</v>
      </c>
      <c r="L34" s="8"/>
      <c r="M34" s="8"/>
      <c r="N34" s="8" t="s">
        <v>310</v>
      </c>
    </row>
    <row r="35" ht="15.75" customHeight="1">
      <c r="A35" s="8" t="s">
        <v>290</v>
      </c>
      <c r="B35" s="8" t="s">
        <v>313</v>
      </c>
      <c r="C35" s="8" t="s">
        <v>314</v>
      </c>
      <c r="D35" s="8" t="s">
        <v>315</v>
      </c>
      <c r="E35" s="8">
        <v>1.0</v>
      </c>
      <c r="F35" s="8" t="s">
        <v>110</v>
      </c>
      <c r="G35" s="9"/>
      <c r="H35" s="9" t="str">
        <f t="shared" si="4"/>
        <v/>
      </c>
      <c r="I35" s="8"/>
      <c r="J35" s="8"/>
      <c r="K35" s="8" t="s">
        <v>239</v>
      </c>
      <c r="L35" s="8"/>
      <c r="M35" s="8"/>
      <c r="N35" s="8"/>
    </row>
    <row r="36" ht="15.75" customHeight="1">
      <c r="A36" s="8" t="s">
        <v>290</v>
      </c>
      <c r="B36" s="8" t="s">
        <v>317</v>
      </c>
      <c r="C36" s="8" t="s">
        <v>318</v>
      </c>
      <c r="D36" s="8" t="s">
        <v>319</v>
      </c>
      <c r="E36" s="8">
        <v>1.0</v>
      </c>
      <c r="F36" s="8" t="s">
        <v>110</v>
      </c>
      <c r="G36" s="9"/>
      <c r="H36" s="9" t="str">
        <f t="shared" si="4"/>
        <v/>
      </c>
      <c r="I36" s="8"/>
      <c r="J36" s="8"/>
      <c r="K36" s="8" t="s">
        <v>179</v>
      </c>
      <c r="L36" s="8"/>
      <c r="M36" s="8"/>
      <c r="N36" s="8" t="s">
        <v>320</v>
      </c>
    </row>
    <row r="37" ht="15.75" customHeight="1">
      <c r="A37" s="8" t="s">
        <v>290</v>
      </c>
      <c r="B37" s="8" t="s">
        <v>321</v>
      </c>
      <c r="C37" s="8" t="s">
        <v>322</v>
      </c>
      <c r="D37" s="8" t="s">
        <v>324</v>
      </c>
      <c r="E37" s="8">
        <v>1.0</v>
      </c>
      <c r="F37" s="8" t="s">
        <v>110</v>
      </c>
      <c r="G37" s="9"/>
      <c r="H37" s="9" t="str">
        <f t="shared" si="4"/>
        <v/>
      </c>
      <c r="I37" s="8"/>
      <c r="J37" s="8"/>
      <c r="K37" s="8" t="s">
        <v>179</v>
      </c>
      <c r="L37" s="8"/>
      <c r="M37" s="8"/>
      <c r="N37" s="8"/>
    </row>
    <row r="38" ht="15.75" customHeight="1">
      <c r="A38" s="6" t="s">
        <v>316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ht="15.75" customHeight="1">
      <c r="A39" s="8" t="s">
        <v>316</v>
      </c>
      <c r="B39" s="8" t="s">
        <v>327</v>
      </c>
      <c r="C39" s="8" t="s">
        <v>328</v>
      </c>
      <c r="D39" s="8" t="s">
        <v>329</v>
      </c>
      <c r="E39" s="8">
        <v>1.0</v>
      </c>
      <c r="F39" s="8" t="s">
        <v>330</v>
      </c>
      <c r="G39" s="9"/>
      <c r="H39" s="9" t="str">
        <f>IF(OR(E39="",G39=""),"",E39*G39)</f>
        <v/>
      </c>
      <c r="I39" s="8"/>
      <c r="J39" s="8"/>
      <c r="K39" s="8" t="s">
        <v>264</v>
      </c>
      <c r="L39" s="8"/>
      <c r="M39" s="8"/>
      <c r="N39" s="8" t="s">
        <v>333</v>
      </c>
    </row>
    <row r="40" ht="15.75" customHeight="1">
      <c r="A40" s="6" t="s">
        <v>281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ht="15.75" customHeight="1">
      <c r="A41" s="8" t="s">
        <v>281</v>
      </c>
      <c r="B41" s="8" t="s">
        <v>334</v>
      </c>
      <c r="C41" s="8" t="s">
        <v>335</v>
      </c>
      <c r="D41" s="8" t="s">
        <v>337</v>
      </c>
      <c r="E41" s="8">
        <v>20.0</v>
      </c>
      <c r="F41" s="8" t="s">
        <v>275</v>
      </c>
      <c r="G41" s="9"/>
      <c r="H41" s="9" t="str">
        <f t="shared" ref="H41:H44" si="5">IF(OR(E41="",G41=""),"",E41*G41)</f>
        <v/>
      </c>
      <c r="I41" s="8"/>
      <c r="J41" s="8"/>
      <c r="K41" s="8" t="s">
        <v>239</v>
      </c>
      <c r="L41" s="8"/>
      <c r="M41" s="8"/>
      <c r="N41" s="8"/>
    </row>
    <row r="42" ht="15.75" customHeight="1">
      <c r="A42" s="8" t="s">
        <v>281</v>
      </c>
      <c r="B42" s="8" t="s">
        <v>341</v>
      </c>
      <c r="C42" s="8" t="s">
        <v>342</v>
      </c>
      <c r="D42" s="8" t="s">
        <v>343</v>
      </c>
      <c r="E42" s="8">
        <v>1.0</v>
      </c>
      <c r="F42" s="8" t="s">
        <v>110</v>
      </c>
      <c r="G42" s="9"/>
      <c r="H42" s="9" t="str">
        <f t="shared" si="5"/>
        <v/>
      </c>
      <c r="I42" s="8"/>
      <c r="J42" s="8"/>
      <c r="K42" s="8" t="s">
        <v>239</v>
      </c>
      <c r="L42" s="8"/>
      <c r="M42" s="8"/>
      <c r="N42" s="8"/>
    </row>
    <row r="43" ht="15.75" customHeight="1">
      <c r="A43" s="8" t="s">
        <v>281</v>
      </c>
      <c r="B43" s="8" t="s">
        <v>347</v>
      </c>
      <c r="C43" s="8"/>
      <c r="D43" s="8" t="s">
        <v>337</v>
      </c>
      <c r="E43" s="8">
        <v>1.0</v>
      </c>
      <c r="F43" s="8" t="s">
        <v>110</v>
      </c>
      <c r="G43" s="9"/>
      <c r="H43" s="9" t="str">
        <f t="shared" si="5"/>
        <v/>
      </c>
      <c r="I43" s="8"/>
      <c r="J43" s="8"/>
      <c r="K43" s="8" t="s">
        <v>179</v>
      </c>
      <c r="L43" s="8"/>
      <c r="M43" s="8"/>
      <c r="N43" s="8" t="s">
        <v>348</v>
      </c>
    </row>
    <row r="44" ht="15.75" customHeight="1">
      <c r="A44" s="8" t="s">
        <v>281</v>
      </c>
      <c r="B44" s="8" t="s">
        <v>349</v>
      </c>
      <c r="C44" s="8" t="s">
        <v>350</v>
      </c>
      <c r="D44" s="8" t="s">
        <v>351</v>
      </c>
      <c r="E44" s="8">
        <v>1.0</v>
      </c>
      <c r="F44" s="8" t="s">
        <v>110</v>
      </c>
      <c r="G44" s="9"/>
      <c r="H44" s="9" t="str">
        <f t="shared" si="5"/>
        <v/>
      </c>
      <c r="I44" s="8"/>
      <c r="J44" s="8"/>
      <c r="K44" s="8" t="s">
        <v>179</v>
      </c>
      <c r="L44" s="8"/>
      <c r="M44" s="8"/>
      <c r="N44" s="8" t="s">
        <v>355</v>
      </c>
    </row>
    <row r="45" ht="15.75" customHeight="1">
      <c r="A45" s="6" t="s">
        <v>340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ht="15.75" customHeight="1">
      <c r="A46" s="8" t="s">
        <v>340</v>
      </c>
      <c r="B46" s="8" t="s">
        <v>358</v>
      </c>
      <c r="C46" s="8" t="s">
        <v>345</v>
      </c>
      <c r="D46" s="8" t="s">
        <v>346</v>
      </c>
      <c r="E46" s="8">
        <v>1.0</v>
      </c>
      <c r="F46" s="8" t="s">
        <v>269</v>
      </c>
      <c r="G46" s="9"/>
      <c r="H46" s="9" t="str">
        <f t="shared" ref="H46:H49" si="6">IF(OR(E46="",G46=""),"",E46*G46)</f>
        <v/>
      </c>
      <c r="I46" s="8"/>
      <c r="J46" s="8"/>
      <c r="K46" s="8" t="s">
        <v>128</v>
      </c>
      <c r="L46" s="8"/>
      <c r="M46" s="8"/>
      <c r="N46" s="8"/>
    </row>
    <row r="47" ht="15.75" customHeight="1">
      <c r="A47" s="8" t="s">
        <v>340</v>
      </c>
      <c r="B47" s="8" t="s">
        <v>360</v>
      </c>
      <c r="C47" s="8" t="s">
        <v>361</v>
      </c>
      <c r="D47" s="8" t="s">
        <v>363</v>
      </c>
      <c r="E47" s="8">
        <v>10.0</v>
      </c>
      <c r="F47" s="8" t="s">
        <v>110</v>
      </c>
      <c r="G47" s="9"/>
      <c r="H47" s="9" t="str">
        <f t="shared" si="6"/>
        <v/>
      </c>
      <c r="I47" s="8"/>
      <c r="J47" s="8"/>
      <c r="K47" s="8" t="s">
        <v>264</v>
      </c>
      <c r="L47" s="8"/>
      <c r="M47" s="8"/>
      <c r="N47" s="8"/>
    </row>
    <row r="48" ht="15.75" customHeight="1">
      <c r="A48" s="8" t="s">
        <v>340</v>
      </c>
      <c r="B48" s="8" t="s">
        <v>365</v>
      </c>
      <c r="C48" s="8"/>
      <c r="D48" s="8" t="s">
        <v>366</v>
      </c>
      <c r="E48" s="8">
        <v>2.0</v>
      </c>
      <c r="F48" s="8" t="s">
        <v>367</v>
      </c>
      <c r="G48" s="9"/>
      <c r="H48" s="9" t="str">
        <f t="shared" si="6"/>
        <v/>
      </c>
      <c r="I48" s="8"/>
      <c r="J48" s="8"/>
      <c r="K48" s="8" t="s">
        <v>264</v>
      </c>
      <c r="L48" s="8"/>
      <c r="M48" s="8"/>
      <c r="N48" s="8"/>
    </row>
    <row r="49" ht="15.75" customHeight="1">
      <c r="A49" s="8" t="s">
        <v>340</v>
      </c>
      <c r="B49" s="8" t="s">
        <v>368</v>
      </c>
      <c r="C49" s="8"/>
      <c r="D49" s="8" t="s">
        <v>366</v>
      </c>
      <c r="E49" s="8">
        <v>1.0</v>
      </c>
      <c r="F49" s="8" t="s">
        <v>369</v>
      </c>
      <c r="G49" s="9"/>
      <c r="H49" s="9" t="str">
        <f t="shared" si="6"/>
        <v/>
      </c>
      <c r="I49" s="8"/>
      <c r="J49" s="8"/>
      <c r="K49" s="8" t="s">
        <v>264</v>
      </c>
      <c r="L49" s="8"/>
      <c r="M49" s="8"/>
      <c r="N49" s="8"/>
    </row>
    <row r="50" ht="15.75" customHeight="1">
      <c r="A50" s="6" t="s">
        <v>370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ht="15.75" customHeight="1">
      <c r="A51" s="8" t="s">
        <v>370</v>
      </c>
      <c r="B51" s="8" t="s">
        <v>371</v>
      </c>
      <c r="C51" s="8" t="s">
        <v>372</v>
      </c>
      <c r="D51" s="8" t="s">
        <v>373</v>
      </c>
      <c r="E51" s="8">
        <v>1.0</v>
      </c>
      <c r="F51" s="8" t="s">
        <v>110</v>
      </c>
      <c r="G51" s="9"/>
      <c r="H51" s="9" t="str">
        <f>IF(OR(E51="",G51=""),"",E51*G51)</f>
        <v/>
      </c>
      <c r="I51" s="8"/>
      <c r="J51" s="8"/>
      <c r="K51" s="8" t="s">
        <v>239</v>
      </c>
      <c r="L51" s="8"/>
      <c r="M51" s="8"/>
      <c r="N51" s="8" t="s">
        <v>374</v>
      </c>
    </row>
    <row r="52" ht="15.75" customHeight="1">
      <c r="A52" s="6" t="s">
        <v>356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ht="15.75" customHeight="1">
      <c r="A53" s="8" t="s">
        <v>356</v>
      </c>
      <c r="B53" s="8" t="s">
        <v>375</v>
      </c>
      <c r="C53" s="8"/>
      <c r="D53" s="8" t="s">
        <v>266</v>
      </c>
      <c r="E53" s="8">
        <v>1.0</v>
      </c>
      <c r="F53" s="8" t="s">
        <v>354</v>
      </c>
      <c r="G53" s="9"/>
      <c r="H53" s="9" t="str">
        <f>IF(OR(E53="",G53=""),"",E53*G53)</f>
        <v/>
      </c>
      <c r="I53" s="8"/>
      <c r="J53" s="8"/>
      <c r="K53" s="8" t="s">
        <v>264</v>
      </c>
      <c r="L53" s="8"/>
      <c r="M53" s="8"/>
      <c r="N53" s="8" t="s">
        <v>376</v>
      </c>
    </row>
    <row r="54" ht="15.75" customHeight="1">
      <c r="A54" s="6" t="s">
        <v>359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ht="15.75" customHeight="1">
      <c r="A55" s="8" t="s">
        <v>359</v>
      </c>
      <c r="B55" s="8" t="s">
        <v>377</v>
      </c>
      <c r="C55" s="8"/>
      <c r="D55" s="8" t="s">
        <v>364</v>
      </c>
      <c r="E55" s="8">
        <v>1.0</v>
      </c>
      <c r="F55" s="8" t="s">
        <v>110</v>
      </c>
      <c r="G55" s="9"/>
      <c r="H55" s="9" t="str">
        <f t="shared" ref="H55:H67" si="7">IF(OR(E55="",G55=""),"",E55*G55)</f>
        <v/>
      </c>
      <c r="I55" s="8"/>
      <c r="J55" s="8"/>
      <c r="K55" s="8" t="s">
        <v>128</v>
      </c>
      <c r="L55" s="8"/>
      <c r="M55" s="8"/>
      <c r="N55" s="8"/>
    </row>
    <row r="56" ht="15.75" customHeight="1">
      <c r="A56" s="10"/>
      <c r="B56" s="10"/>
      <c r="C56" s="10"/>
      <c r="D56" s="10"/>
      <c r="E56" s="10"/>
      <c r="F56" s="10"/>
      <c r="G56" s="10"/>
      <c r="H56" s="11" t="str">
        <f t="shared" si="7"/>
        <v/>
      </c>
      <c r="I56" s="10"/>
      <c r="J56" s="10"/>
      <c r="K56" s="10"/>
      <c r="L56" s="10"/>
      <c r="M56" s="10"/>
      <c r="N56" s="10"/>
    </row>
    <row r="57" ht="15.75" customHeight="1">
      <c r="A57" s="10"/>
      <c r="B57" s="10"/>
      <c r="C57" s="10"/>
      <c r="D57" s="10"/>
      <c r="E57" s="10"/>
      <c r="F57" s="10"/>
      <c r="G57" s="10"/>
      <c r="H57" s="11" t="str">
        <f t="shared" si="7"/>
        <v/>
      </c>
      <c r="I57" s="10"/>
      <c r="J57" s="10"/>
      <c r="K57" s="10"/>
      <c r="L57" s="10"/>
      <c r="M57" s="10"/>
      <c r="N57" s="10"/>
    </row>
    <row r="58" ht="15.75" customHeight="1">
      <c r="A58" s="10"/>
      <c r="B58" s="10"/>
      <c r="C58" s="10"/>
      <c r="D58" s="10"/>
      <c r="E58" s="10"/>
      <c r="F58" s="10"/>
      <c r="G58" s="10"/>
      <c r="H58" s="11" t="str">
        <f t="shared" si="7"/>
        <v/>
      </c>
      <c r="I58" s="10"/>
      <c r="J58" s="10"/>
      <c r="K58" s="10"/>
      <c r="L58" s="10"/>
      <c r="M58" s="10"/>
      <c r="N58" s="10"/>
    </row>
    <row r="59" ht="15.75" customHeight="1">
      <c r="A59" s="10"/>
      <c r="B59" s="10"/>
      <c r="C59" s="10"/>
      <c r="D59" s="10"/>
      <c r="E59" s="10"/>
      <c r="F59" s="10"/>
      <c r="G59" s="10"/>
      <c r="H59" s="11" t="str">
        <f t="shared" si="7"/>
        <v/>
      </c>
      <c r="I59" s="10"/>
      <c r="J59" s="10"/>
      <c r="K59" s="10"/>
      <c r="L59" s="10"/>
      <c r="M59" s="10"/>
      <c r="N59" s="10"/>
    </row>
    <row r="60" ht="15.75" customHeight="1">
      <c r="A60" s="10"/>
      <c r="B60" s="10"/>
      <c r="C60" s="10"/>
      <c r="D60" s="10"/>
      <c r="E60" s="10"/>
      <c r="F60" s="10"/>
      <c r="G60" s="10"/>
      <c r="H60" s="11" t="str">
        <f t="shared" si="7"/>
        <v/>
      </c>
      <c r="I60" s="10"/>
      <c r="J60" s="10"/>
      <c r="K60" s="10"/>
      <c r="L60" s="10"/>
      <c r="M60" s="10"/>
      <c r="N60" s="10"/>
    </row>
    <row r="61" ht="15.75" customHeight="1">
      <c r="A61" s="10"/>
      <c r="B61" s="10"/>
      <c r="C61" s="10"/>
      <c r="D61" s="10"/>
      <c r="E61" s="10"/>
      <c r="F61" s="10"/>
      <c r="G61" s="10"/>
      <c r="H61" s="11" t="str">
        <f t="shared" si="7"/>
        <v/>
      </c>
      <c r="I61" s="10"/>
      <c r="J61" s="10"/>
      <c r="K61" s="10"/>
      <c r="L61" s="10"/>
      <c r="M61" s="10"/>
      <c r="N61" s="10"/>
    </row>
    <row r="62" ht="15.75" customHeight="1">
      <c r="A62" s="10"/>
      <c r="B62" s="10"/>
      <c r="C62" s="10"/>
      <c r="D62" s="10"/>
      <c r="E62" s="10"/>
      <c r="F62" s="10"/>
      <c r="G62" s="10"/>
      <c r="H62" s="11" t="str">
        <f t="shared" si="7"/>
        <v/>
      </c>
      <c r="I62" s="10"/>
      <c r="J62" s="10"/>
      <c r="K62" s="10"/>
      <c r="L62" s="10"/>
      <c r="M62" s="10"/>
      <c r="N62" s="10"/>
    </row>
    <row r="63" ht="15.75" customHeight="1">
      <c r="A63" s="10"/>
      <c r="B63" s="10"/>
      <c r="C63" s="10"/>
      <c r="D63" s="10"/>
      <c r="E63" s="10"/>
      <c r="F63" s="10"/>
      <c r="G63" s="10"/>
      <c r="H63" s="11" t="str">
        <f t="shared" si="7"/>
        <v/>
      </c>
      <c r="I63" s="10"/>
      <c r="J63" s="10"/>
      <c r="K63" s="10"/>
      <c r="L63" s="10"/>
      <c r="M63" s="10"/>
      <c r="N63" s="10"/>
    </row>
    <row r="64" ht="15.75" customHeight="1">
      <c r="A64" s="10"/>
      <c r="B64" s="10"/>
      <c r="C64" s="10"/>
      <c r="D64" s="10"/>
      <c r="E64" s="10"/>
      <c r="F64" s="10"/>
      <c r="G64" s="10"/>
      <c r="H64" s="11" t="str">
        <f t="shared" si="7"/>
        <v/>
      </c>
      <c r="I64" s="10"/>
      <c r="J64" s="10"/>
      <c r="K64" s="10"/>
      <c r="L64" s="10"/>
      <c r="M64" s="10"/>
      <c r="N64" s="10"/>
    </row>
    <row r="65" ht="15.75" customHeight="1">
      <c r="A65" s="10"/>
      <c r="B65" s="10"/>
      <c r="C65" s="10"/>
      <c r="D65" s="10"/>
      <c r="E65" s="10"/>
      <c r="F65" s="10"/>
      <c r="G65" s="10"/>
      <c r="H65" s="11" t="str">
        <f t="shared" si="7"/>
        <v/>
      </c>
      <c r="I65" s="10"/>
      <c r="J65" s="10"/>
      <c r="K65" s="10"/>
      <c r="L65" s="10"/>
      <c r="M65" s="10"/>
      <c r="N65" s="10"/>
    </row>
    <row r="66" ht="15.75" customHeight="1">
      <c r="A66" s="10"/>
      <c r="B66" s="10"/>
      <c r="C66" s="10"/>
      <c r="D66" s="10"/>
      <c r="E66" s="10"/>
      <c r="F66" s="10"/>
      <c r="G66" s="10"/>
      <c r="H66" s="11" t="str">
        <f t="shared" si="7"/>
        <v/>
      </c>
      <c r="I66" s="10"/>
      <c r="J66" s="10"/>
      <c r="K66" s="10"/>
      <c r="L66" s="10"/>
      <c r="M66" s="10"/>
      <c r="N66" s="10"/>
    </row>
    <row r="67" ht="15.75" customHeight="1">
      <c r="A67" s="10"/>
      <c r="B67" s="10"/>
      <c r="C67" s="10"/>
      <c r="D67" s="10"/>
      <c r="E67" s="10"/>
      <c r="F67" s="10"/>
      <c r="G67" s="10"/>
      <c r="H67" s="11" t="str">
        <f t="shared" si="7"/>
        <v/>
      </c>
      <c r="I67" s="10"/>
      <c r="J67" s="10"/>
      <c r="K67" s="10"/>
      <c r="L67" s="10"/>
      <c r="M67" s="10"/>
      <c r="N67" s="10"/>
    </row>
    <row r="68" ht="15.75" customHeight="1">
      <c r="G68" s="3" t="s">
        <v>378</v>
      </c>
      <c r="H68" s="12">
        <f>SUM(H13:H67)</f>
        <v>0</v>
      </c>
    </row>
    <row r="69" ht="15.75" customHeight="1">
      <c r="G69" s="3" t="s">
        <v>379</v>
      </c>
      <c r="H69" s="13">
        <v>0.35</v>
      </c>
    </row>
    <row r="70" ht="15.75" customHeight="1">
      <c r="G70" s="3" t="s">
        <v>380</v>
      </c>
      <c r="H70" s="12">
        <f>H68*(1+H69)</f>
        <v>0</v>
      </c>
    </row>
    <row r="71" ht="15.75" customHeight="1"/>
    <row r="72" ht="15.75" customHeight="1">
      <c r="A72" s="2" t="s">
        <v>381</v>
      </c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2:$N$67"/>
  <dataValidations>
    <dataValidation type="list" allowBlank="1" sqref="K13:K67">
      <formula1>"quoted,ordered,staged,loaded,installed"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12.0" topLeftCell="C13" activePane="bottomRight" state="frozen"/>
      <selection activeCell="C1" sqref="C1" pane="topRight"/>
      <selection activeCell="A13" sqref="A13" pane="bottomLeft"/>
      <selection activeCell="C13" sqref="C13" pane="bottomRight"/>
    </sheetView>
  </sheetViews>
  <sheetFormatPr customHeight="1" defaultColWidth="14.43" defaultRowHeight="15.0"/>
  <cols>
    <col customWidth="1" min="1" max="1" width="18.0"/>
    <col customWidth="1" min="2" max="2" width="34.0"/>
    <col customWidth="1" min="3" max="3" width="30.0"/>
    <col customWidth="1" min="4" max="4" width="34.0"/>
    <col customWidth="1" min="5" max="5" width="7.0"/>
    <col customWidth="1" min="6" max="6" width="8.0"/>
    <col customWidth="1" min="7" max="8" width="10.0"/>
    <col customWidth="1" min="9" max="9" width="22.0"/>
    <col customWidth="1" min="10" max="10" width="9.0"/>
    <col customWidth="1" min="11" max="11" width="11.0"/>
    <col customWidth="1" min="12" max="12" width="9.0"/>
    <col customWidth="1" min="13" max="13" width="11.0"/>
    <col customWidth="1" min="14" max="14" width="34.0"/>
    <col customWidth="1" min="15" max="26" width="8.71"/>
  </cols>
  <sheetData>
    <row r="1">
      <c r="A1" s="1" t="s">
        <v>129</v>
      </c>
    </row>
    <row r="2">
      <c r="A2" s="2" t="s">
        <v>135</v>
      </c>
    </row>
    <row r="4">
      <c r="A4" s="3" t="s">
        <v>2</v>
      </c>
      <c r="B4" s="4" t="s">
        <v>145</v>
      </c>
    </row>
    <row r="5">
      <c r="A5" s="3" t="s">
        <v>5</v>
      </c>
      <c r="B5" s="4" t="s">
        <v>151</v>
      </c>
    </row>
    <row r="6">
      <c r="A6" s="3" t="s">
        <v>7</v>
      </c>
      <c r="B6" s="4" t="s">
        <v>156</v>
      </c>
    </row>
    <row r="7">
      <c r="A7" s="3" t="s">
        <v>158</v>
      </c>
      <c r="B7" s="4" t="s">
        <v>160</v>
      </c>
    </row>
    <row r="8">
      <c r="A8" s="3" t="s">
        <v>163</v>
      </c>
      <c r="B8" s="4" t="s">
        <v>165</v>
      </c>
    </row>
    <row r="9">
      <c r="A9" s="3" t="s">
        <v>172</v>
      </c>
      <c r="B9" s="4" t="s">
        <v>174</v>
      </c>
    </row>
    <row r="10">
      <c r="A10" s="3" t="s">
        <v>18</v>
      </c>
    </row>
    <row r="12">
      <c r="A12" s="5" t="s">
        <v>19</v>
      </c>
      <c r="B12" s="5" t="s">
        <v>23</v>
      </c>
      <c r="C12" s="5" t="s">
        <v>25</v>
      </c>
      <c r="D12" s="5" t="s">
        <v>27</v>
      </c>
      <c r="E12" s="5" t="s">
        <v>30</v>
      </c>
      <c r="F12" s="5" t="s">
        <v>32</v>
      </c>
      <c r="G12" s="5" t="s">
        <v>35</v>
      </c>
      <c r="H12" s="5" t="s">
        <v>39</v>
      </c>
      <c r="I12" s="5" t="s">
        <v>42</v>
      </c>
      <c r="J12" s="5" t="s">
        <v>45</v>
      </c>
      <c r="K12" s="5" t="s">
        <v>50</v>
      </c>
      <c r="L12" s="5" t="s">
        <v>53</v>
      </c>
      <c r="M12" s="5" t="s">
        <v>56</v>
      </c>
      <c r="N12" s="5" t="s">
        <v>60</v>
      </c>
    </row>
    <row r="13">
      <c r="A13" s="6" t="s">
        <v>66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>
      <c r="A14" s="8" t="s">
        <v>66</v>
      </c>
      <c r="B14" s="8" t="s">
        <v>229</v>
      </c>
      <c r="C14" s="8" t="s">
        <v>230</v>
      </c>
      <c r="D14" s="8" t="s">
        <v>231</v>
      </c>
      <c r="E14" s="8">
        <v>1.0</v>
      </c>
      <c r="F14" s="8" t="s">
        <v>110</v>
      </c>
      <c r="G14" s="9"/>
      <c r="H14" s="9" t="str">
        <f t="shared" ref="H14:H15" si="1">IF(OR(E14="",G14=""),"",E14*G14)</f>
        <v/>
      </c>
      <c r="I14" s="8"/>
      <c r="J14" s="8"/>
      <c r="K14" s="8" t="s">
        <v>128</v>
      </c>
      <c r="L14" s="8"/>
      <c r="M14" s="8"/>
      <c r="N14" s="8" t="s">
        <v>236</v>
      </c>
    </row>
    <row r="15">
      <c r="A15" s="8" t="s">
        <v>66</v>
      </c>
      <c r="B15" s="8" t="s">
        <v>237</v>
      </c>
      <c r="C15" s="8"/>
      <c r="D15" s="8" t="s">
        <v>108</v>
      </c>
      <c r="E15" s="8">
        <v>1.0</v>
      </c>
      <c r="F15" s="8" t="s">
        <v>110</v>
      </c>
      <c r="G15" s="9"/>
      <c r="H15" s="9" t="str">
        <f t="shared" si="1"/>
        <v/>
      </c>
      <c r="I15" s="8"/>
      <c r="J15" s="8"/>
      <c r="K15" s="8" t="s">
        <v>179</v>
      </c>
      <c r="L15" s="8"/>
      <c r="M15" s="8"/>
      <c r="N15" s="8"/>
    </row>
    <row r="16">
      <c r="A16" s="6" t="s">
        <v>238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>
      <c r="A17" s="8" t="s">
        <v>238</v>
      </c>
      <c r="B17" s="8" t="s">
        <v>242</v>
      </c>
      <c r="C17" s="8" t="s">
        <v>244</v>
      </c>
      <c r="D17" s="8" t="s">
        <v>246</v>
      </c>
      <c r="E17" s="8">
        <v>1.0</v>
      </c>
      <c r="F17" s="8" t="s">
        <v>110</v>
      </c>
      <c r="G17" s="9"/>
      <c r="H17" s="9" t="str">
        <f t="shared" ref="H17:H18" si="2">IF(OR(E17="",G17=""),"",E17*G17)</f>
        <v/>
      </c>
      <c r="I17" s="8"/>
      <c r="J17" s="8"/>
      <c r="K17" s="8" t="s">
        <v>128</v>
      </c>
      <c r="L17" s="8"/>
      <c r="M17" s="8"/>
      <c r="N17" s="8" t="s">
        <v>250</v>
      </c>
    </row>
    <row r="18">
      <c r="A18" s="8" t="s">
        <v>238</v>
      </c>
      <c r="B18" s="8" t="s">
        <v>251</v>
      </c>
      <c r="C18" s="8" t="s">
        <v>253</v>
      </c>
      <c r="D18" s="8" t="s">
        <v>255</v>
      </c>
      <c r="E18" s="8">
        <v>1.0</v>
      </c>
      <c r="F18" s="8" t="s">
        <v>110</v>
      </c>
      <c r="G18" s="9"/>
      <c r="H18" s="9" t="str">
        <f t="shared" si="2"/>
        <v/>
      </c>
      <c r="I18" s="8"/>
      <c r="J18" s="8"/>
      <c r="K18" s="8" t="s">
        <v>179</v>
      </c>
      <c r="L18" s="8"/>
      <c r="M18" s="8"/>
      <c r="N18" s="8" t="s">
        <v>259</v>
      </c>
    </row>
    <row r="19">
      <c r="A19" s="6" t="s">
        <v>261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>
      <c r="A20" s="8" t="s">
        <v>261</v>
      </c>
      <c r="B20" s="8" t="s">
        <v>267</v>
      </c>
      <c r="C20" s="8" t="s">
        <v>268</v>
      </c>
      <c r="D20" s="8" t="s">
        <v>270</v>
      </c>
      <c r="E20" s="8">
        <v>1.0</v>
      </c>
      <c r="F20" s="8" t="s">
        <v>110</v>
      </c>
      <c r="G20" s="9"/>
      <c r="H20" s="9" t="str">
        <f t="shared" ref="H20:H21" si="3">IF(OR(E20="",G20=""),"",E20*G20)</f>
        <v/>
      </c>
      <c r="I20" s="8"/>
      <c r="J20" s="8"/>
      <c r="K20" s="8" t="s">
        <v>128</v>
      </c>
      <c r="L20" s="8"/>
      <c r="M20" s="8"/>
      <c r="N20" s="8"/>
    </row>
    <row r="21" ht="15.75" customHeight="1">
      <c r="A21" s="8" t="s">
        <v>261</v>
      </c>
      <c r="B21" s="8" t="s">
        <v>277</v>
      </c>
      <c r="C21" s="8"/>
      <c r="D21" s="8" t="s">
        <v>270</v>
      </c>
      <c r="E21" s="8">
        <v>1.0</v>
      </c>
      <c r="F21" s="8" t="s">
        <v>110</v>
      </c>
      <c r="G21" s="9"/>
      <c r="H21" s="9" t="str">
        <f t="shared" si="3"/>
        <v/>
      </c>
      <c r="I21" s="8"/>
      <c r="J21" s="8"/>
      <c r="K21" s="8" t="s">
        <v>128</v>
      </c>
      <c r="L21" s="8"/>
      <c r="M21" s="8"/>
      <c r="N21" s="8"/>
    </row>
    <row r="22" ht="15.75" customHeight="1">
      <c r="A22" s="6" t="s">
        <v>281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ht="15.75" customHeight="1">
      <c r="A23" s="8" t="s">
        <v>281</v>
      </c>
      <c r="B23" s="8" t="s">
        <v>284</v>
      </c>
      <c r="C23" s="8" t="s">
        <v>285</v>
      </c>
      <c r="D23" s="8" t="s">
        <v>286</v>
      </c>
      <c r="E23" s="8">
        <v>1.0</v>
      </c>
      <c r="F23" s="8" t="s">
        <v>269</v>
      </c>
      <c r="G23" s="9"/>
      <c r="H23" s="9" t="str">
        <f>IF(OR(E23="",G23=""),"",E23*G23)</f>
        <v/>
      </c>
      <c r="I23" s="8"/>
      <c r="J23" s="8"/>
      <c r="K23" s="8" t="s">
        <v>239</v>
      </c>
      <c r="L23" s="8"/>
      <c r="M23" s="8"/>
      <c r="N23" s="8"/>
    </row>
    <row r="24" ht="15.75" customHeight="1">
      <c r="A24" s="6" t="s">
        <v>290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ht="15.75" customHeight="1">
      <c r="A25" s="8" t="s">
        <v>290</v>
      </c>
      <c r="B25" s="8" t="s">
        <v>294</v>
      </c>
      <c r="C25" s="8" t="s">
        <v>295</v>
      </c>
      <c r="D25" s="8" t="s">
        <v>296</v>
      </c>
      <c r="E25" s="8">
        <v>1.0</v>
      </c>
      <c r="F25" s="8" t="s">
        <v>110</v>
      </c>
      <c r="G25" s="9"/>
      <c r="H25" s="9" t="str">
        <f t="shared" ref="H25:H27" si="4">IF(OR(E25="",G25=""),"",E25*G25)</f>
        <v/>
      </c>
      <c r="I25" s="8"/>
      <c r="J25" s="8"/>
      <c r="K25" s="8" t="s">
        <v>239</v>
      </c>
      <c r="L25" s="8"/>
      <c r="M25" s="8"/>
      <c r="N25" s="8"/>
    </row>
    <row r="26" ht="15.75" customHeight="1">
      <c r="A26" s="8" t="s">
        <v>290</v>
      </c>
      <c r="B26" s="8" t="s">
        <v>300</v>
      </c>
      <c r="C26" s="8" t="s">
        <v>301</v>
      </c>
      <c r="D26" s="8" t="s">
        <v>303</v>
      </c>
      <c r="E26" s="8">
        <v>1.0</v>
      </c>
      <c r="F26" s="8" t="s">
        <v>304</v>
      </c>
      <c r="G26" s="9"/>
      <c r="H26" s="9" t="str">
        <f t="shared" si="4"/>
        <v/>
      </c>
      <c r="I26" s="8"/>
      <c r="J26" s="8"/>
      <c r="K26" s="8" t="s">
        <v>179</v>
      </c>
      <c r="L26" s="8"/>
      <c r="M26" s="8"/>
      <c r="N26" s="8" t="s">
        <v>308</v>
      </c>
    </row>
    <row r="27" ht="15.75" customHeight="1">
      <c r="A27" s="8" t="s">
        <v>290</v>
      </c>
      <c r="B27" s="8" t="s">
        <v>309</v>
      </c>
      <c r="C27" s="8" t="s">
        <v>311</v>
      </c>
      <c r="D27" s="8" t="s">
        <v>312</v>
      </c>
      <c r="E27" s="8">
        <v>1.0</v>
      </c>
      <c r="F27" s="8" t="s">
        <v>110</v>
      </c>
      <c r="G27" s="9"/>
      <c r="H27" s="9" t="str">
        <f t="shared" si="4"/>
        <v/>
      </c>
      <c r="I27" s="8"/>
      <c r="J27" s="8"/>
      <c r="K27" s="8" t="s">
        <v>179</v>
      </c>
      <c r="L27" s="8"/>
      <c r="M27" s="8"/>
      <c r="N27" s="8"/>
    </row>
    <row r="28" ht="15.75" customHeight="1">
      <c r="A28" s="6" t="s">
        <v>316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ht="15.75" customHeight="1">
      <c r="A29" s="8" t="s">
        <v>316</v>
      </c>
      <c r="B29" s="8" t="s">
        <v>323</v>
      </c>
      <c r="C29" s="8" t="s">
        <v>325</v>
      </c>
      <c r="D29" s="8" t="s">
        <v>326</v>
      </c>
      <c r="E29" s="8">
        <v>1.0</v>
      </c>
      <c r="F29" s="8" t="s">
        <v>110</v>
      </c>
      <c r="G29" s="9"/>
      <c r="H29" s="9" t="str">
        <f t="shared" ref="H29:H30" si="5">IF(OR(E29="",G29=""),"",E29*G29)</f>
        <v/>
      </c>
      <c r="I29" s="8"/>
      <c r="J29" s="8"/>
      <c r="K29" s="8" t="s">
        <v>179</v>
      </c>
      <c r="L29" s="8"/>
      <c r="M29" s="8"/>
      <c r="N29" s="8" t="s">
        <v>331</v>
      </c>
    </row>
    <row r="30" ht="15.75" customHeight="1">
      <c r="A30" s="8" t="s">
        <v>316</v>
      </c>
      <c r="B30" s="8" t="s">
        <v>327</v>
      </c>
      <c r="C30" s="8" t="s">
        <v>332</v>
      </c>
      <c r="D30" s="8" t="s">
        <v>329</v>
      </c>
      <c r="E30" s="8">
        <v>1.0</v>
      </c>
      <c r="F30" s="8" t="s">
        <v>330</v>
      </c>
      <c r="G30" s="9"/>
      <c r="H30" s="9" t="str">
        <f t="shared" si="5"/>
        <v/>
      </c>
      <c r="I30" s="8"/>
      <c r="J30" s="8"/>
      <c r="K30" s="8" t="s">
        <v>264</v>
      </c>
      <c r="L30" s="8"/>
      <c r="M30" s="8"/>
      <c r="N30" s="8"/>
    </row>
    <row r="31" ht="15.75" customHeight="1">
      <c r="A31" s="6" t="s">
        <v>112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ht="15.75" customHeight="1">
      <c r="A32" s="8" t="s">
        <v>112</v>
      </c>
      <c r="B32" s="8" t="s">
        <v>336</v>
      </c>
      <c r="C32" s="8" t="s">
        <v>338</v>
      </c>
      <c r="D32" s="8" t="s">
        <v>339</v>
      </c>
      <c r="E32" s="8">
        <v>1.0</v>
      </c>
      <c r="F32" s="8" t="s">
        <v>269</v>
      </c>
      <c r="G32" s="9"/>
      <c r="H32" s="9" t="str">
        <f>IF(OR(E32="",G32=""),"",E32*G32)</f>
        <v/>
      </c>
      <c r="I32" s="8"/>
      <c r="J32" s="8"/>
      <c r="K32" s="8" t="s">
        <v>239</v>
      </c>
      <c r="L32" s="8"/>
      <c r="M32" s="8"/>
      <c r="N32" s="8"/>
    </row>
    <row r="33" ht="15.75" customHeight="1">
      <c r="A33" s="6" t="s">
        <v>340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ht="15.75" customHeight="1">
      <c r="A34" s="8" t="s">
        <v>340</v>
      </c>
      <c r="B34" s="8" t="s">
        <v>344</v>
      </c>
      <c r="C34" s="8" t="s">
        <v>345</v>
      </c>
      <c r="D34" s="8" t="s">
        <v>346</v>
      </c>
      <c r="E34" s="8">
        <v>1.0</v>
      </c>
      <c r="F34" s="8" t="s">
        <v>269</v>
      </c>
      <c r="G34" s="9"/>
      <c r="H34" s="9" t="str">
        <f t="shared" ref="H34:H35" si="6">IF(OR(E34="",G34=""),"",E34*G34)</f>
        <v/>
      </c>
      <c r="I34" s="8"/>
      <c r="J34" s="8"/>
      <c r="K34" s="8" t="s">
        <v>128</v>
      </c>
      <c r="L34" s="8"/>
      <c r="M34" s="8"/>
      <c r="N34" s="8"/>
    </row>
    <row r="35" ht="15.75" customHeight="1">
      <c r="A35" s="8" t="s">
        <v>340</v>
      </c>
      <c r="B35" s="8" t="s">
        <v>352</v>
      </c>
      <c r="C35" s="8"/>
      <c r="D35" s="8" t="s">
        <v>353</v>
      </c>
      <c r="E35" s="8">
        <v>1.0</v>
      </c>
      <c r="F35" s="8" t="s">
        <v>354</v>
      </c>
      <c r="G35" s="9"/>
      <c r="H35" s="9" t="str">
        <f t="shared" si="6"/>
        <v/>
      </c>
      <c r="I35" s="8"/>
      <c r="J35" s="8"/>
      <c r="K35" s="8" t="s">
        <v>264</v>
      </c>
      <c r="L35" s="8"/>
      <c r="M35" s="8"/>
      <c r="N35" s="8"/>
    </row>
    <row r="36" ht="15.75" customHeight="1">
      <c r="A36" s="6" t="s">
        <v>356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ht="15.75" customHeight="1">
      <c r="A37" s="8" t="s">
        <v>356</v>
      </c>
      <c r="B37" s="8" t="s">
        <v>357</v>
      </c>
      <c r="C37" s="8"/>
      <c r="D37" s="8" t="s">
        <v>266</v>
      </c>
      <c r="E37" s="8">
        <v>1.0</v>
      </c>
      <c r="F37" s="8" t="s">
        <v>354</v>
      </c>
      <c r="G37" s="9"/>
      <c r="H37" s="9" t="str">
        <f>IF(OR(E37="",G37=""),"",E37*G37)</f>
        <v/>
      </c>
      <c r="I37" s="8"/>
      <c r="J37" s="8"/>
      <c r="K37" s="8" t="s">
        <v>264</v>
      </c>
      <c r="L37" s="8"/>
      <c r="M37" s="8"/>
      <c r="N37" s="8"/>
    </row>
    <row r="38" ht="15.75" customHeight="1">
      <c r="A38" s="6" t="s">
        <v>359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ht="15.75" customHeight="1">
      <c r="A39" s="8" t="s">
        <v>359</v>
      </c>
      <c r="B39" s="8" t="s">
        <v>362</v>
      </c>
      <c r="C39" s="8"/>
      <c r="D39" s="8" t="s">
        <v>364</v>
      </c>
      <c r="E39" s="8">
        <v>1.0</v>
      </c>
      <c r="F39" s="8" t="s">
        <v>110</v>
      </c>
      <c r="G39" s="9"/>
      <c r="H39" s="9" t="str">
        <f t="shared" ref="H39:H51" si="7">IF(OR(E39="",G39=""),"",E39*G39)</f>
        <v/>
      </c>
      <c r="I39" s="8"/>
      <c r="J39" s="8"/>
      <c r="K39" s="8" t="s">
        <v>128</v>
      </c>
      <c r="L39" s="8"/>
      <c r="M39" s="8"/>
      <c r="N39" s="8"/>
    </row>
    <row r="40" ht="15.75" customHeight="1">
      <c r="A40" s="10"/>
      <c r="B40" s="10"/>
      <c r="C40" s="10"/>
      <c r="D40" s="10"/>
      <c r="E40" s="10"/>
      <c r="F40" s="10"/>
      <c r="G40" s="10"/>
      <c r="H40" s="11" t="str">
        <f t="shared" si="7"/>
        <v/>
      </c>
      <c r="I40" s="10"/>
      <c r="J40" s="10"/>
      <c r="K40" s="10"/>
      <c r="L40" s="10"/>
      <c r="M40" s="10"/>
      <c r="N40" s="10"/>
    </row>
    <row r="41" ht="15.75" customHeight="1">
      <c r="A41" s="10"/>
      <c r="B41" s="10"/>
      <c r="C41" s="10"/>
      <c r="D41" s="10"/>
      <c r="E41" s="10"/>
      <c r="F41" s="10"/>
      <c r="G41" s="10"/>
      <c r="H41" s="11" t="str">
        <f t="shared" si="7"/>
        <v/>
      </c>
      <c r="I41" s="10"/>
      <c r="J41" s="10"/>
      <c r="K41" s="10"/>
      <c r="L41" s="10"/>
      <c r="M41" s="10"/>
      <c r="N41" s="10"/>
    </row>
    <row r="42" ht="15.75" customHeight="1">
      <c r="A42" s="10"/>
      <c r="B42" s="10"/>
      <c r="C42" s="10"/>
      <c r="D42" s="10"/>
      <c r="E42" s="10"/>
      <c r="F42" s="10"/>
      <c r="G42" s="10"/>
      <c r="H42" s="11" t="str">
        <f t="shared" si="7"/>
        <v/>
      </c>
      <c r="I42" s="10"/>
      <c r="J42" s="10"/>
      <c r="K42" s="10"/>
      <c r="L42" s="10"/>
      <c r="M42" s="10"/>
      <c r="N42" s="10"/>
    </row>
    <row r="43" ht="15.75" customHeight="1">
      <c r="A43" s="10"/>
      <c r="B43" s="10"/>
      <c r="C43" s="10"/>
      <c r="D43" s="10"/>
      <c r="E43" s="10"/>
      <c r="F43" s="10"/>
      <c r="G43" s="10"/>
      <c r="H43" s="11" t="str">
        <f t="shared" si="7"/>
        <v/>
      </c>
      <c r="I43" s="10"/>
      <c r="J43" s="10"/>
      <c r="K43" s="10"/>
      <c r="L43" s="10"/>
      <c r="M43" s="10"/>
      <c r="N43" s="10"/>
    </row>
    <row r="44" ht="15.75" customHeight="1">
      <c r="A44" s="10"/>
      <c r="B44" s="10"/>
      <c r="C44" s="10"/>
      <c r="D44" s="10"/>
      <c r="E44" s="10"/>
      <c r="F44" s="10"/>
      <c r="G44" s="10"/>
      <c r="H44" s="11" t="str">
        <f t="shared" si="7"/>
        <v/>
      </c>
      <c r="I44" s="10"/>
      <c r="J44" s="10"/>
      <c r="K44" s="10"/>
      <c r="L44" s="10"/>
      <c r="M44" s="10"/>
      <c r="N44" s="10"/>
    </row>
    <row r="45" ht="15.75" customHeight="1">
      <c r="A45" s="10"/>
      <c r="B45" s="10"/>
      <c r="C45" s="10"/>
      <c r="D45" s="10"/>
      <c r="E45" s="10"/>
      <c r="F45" s="10"/>
      <c r="G45" s="10"/>
      <c r="H45" s="11" t="str">
        <f t="shared" si="7"/>
        <v/>
      </c>
      <c r="I45" s="10"/>
      <c r="J45" s="10"/>
      <c r="K45" s="10"/>
      <c r="L45" s="10"/>
      <c r="M45" s="10"/>
      <c r="N45" s="10"/>
    </row>
    <row r="46" ht="15.75" customHeight="1">
      <c r="A46" s="10"/>
      <c r="B46" s="10"/>
      <c r="C46" s="10"/>
      <c r="D46" s="10"/>
      <c r="E46" s="10"/>
      <c r="F46" s="10"/>
      <c r="G46" s="10"/>
      <c r="H46" s="11" t="str">
        <f t="shared" si="7"/>
        <v/>
      </c>
      <c r="I46" s="10"/>
      <c r="J46" s="10"/>
      <c r="K46" s="10"/>
      <c r="L46" s="10"/>
      <c r="M46" s="10"/>
      <c r="N46" s="10"/>
    </row>
    <row r="47" ht="15.75" customHeight="1">
      <c r="A47" s="10"/>
      <c r="B47" s="10"/>
      <c r="C47" s="10"/>
      <c r="D47" s="10"/>
      <c r="E47" s="10"/>
      <c r="F47" s="10"/>
      <c r="G47" s="10"/>
      <c r="H47" s="11" t="str">
        <f t="shared" si="7"/>
        <v/>
      </c>
      <c r="I47" s="10"/>
      <c r="J47" s="10"/>
      <c r="K47" s="10"/>
      <c r="L47" s="10"/>
      <c r="M47" s="10"/>
      <c r="N47" s="10"/>
    </row>
    <row r="48" ht="15.75" customHeight="1">
      <c r="A48" s="10"/>
      <c r="B48" s="10"/>
      <c r="C48" s="10"/>
      <c r="D48" s="10"/>
      <c r="E48" s="10"/>
      <c r="F48" s="10"/>
      <c r="G48" s="10"/>
      <c r="H48" s="11" t="str">
        <f t="shared" si="7"/>
        <v/>
      </c>
      <c r="I48" s="10"/>
      <c r="J48" s="10"/>
      <c r="K48" s="10"/>
      <c r="L48" s="10"/>
      <c r="M48" s="10"/>
      <c r="N48" s="10"/>
    </row>
    <row r="49" ht="15.75" customHeight="1">
      <c r="A49" s="10"/>
      <c r="B49" s="10"/>
      <c r="C49" s="10"/>
      <c r="D49" s="10"/>
      <c r="E49" s="10"/>
      <c r="F49" s="10"/>
      <c r="G49" s="10"/>
      <c r="H49" s="11" t="str">
        <f t="shared" si="7"/>
        <v/>
      </c>
      <c r="I49" s="10"/>
      <c r="J49" s="10"/>
      <c r="K49" s="10"/>
      <c r="L49" s="10"/>
      <c r="M49" s="10"/>
      <c r="N49" s="10"/>
    </row>
    <row r="50" ht="15.75" customHeight="1">
      <c r="A50" s="10"/>
      <c r="B50" s="10"/>
      <c r="C50" s="10"/>
      <c r="D50" s="10"/>
      <c r="E50" s="10"/>
      <c r="F50" s="10"/>
      <c r="G50" s="10"/>
      <c r="H50" s="11" t="str">
        <f t="shared" si="7"/>
        <v/>
      </c>
      <c r="I50" s="10"/>
      <c r="J50" s="10"/>
      <c r="K50" s="10"/>
      <c r="L50" s="10"/>
      <c r="M50" s="10"/>
      <c r="N50" s="10"/>
    </row>
    <row r="51" ht="15.75" customHeight="1">
      <c r="A51" s="10"/>
      <c r="B51" s="10"/>
      <c r="C51" s="10"/>
      <c r="D51" s="10"/>
      <c r="E51" s="10"/>
      <c r="F51" s="10"/>
      <c r="G51" s="10"/>
      <c r="H51" s="11" t="str">
        <f t="shared" si="7"/>
        <v/>
      </c>
      <c r="I51" s="10"/>
      <c r="J51" s="10"/>
      <c r="K51" s="10"/>
      <c r="L51" s="10"/>
      <c r="M51" s="10"/>
      <c r="N51" s="10"/>
    </row>
    <row r="52" ht="15.75" customHeight="1">
      <c r="G52" s="3" t="s">
        <v>378</v>
      </c>
      <c r="H52" s="12">
        <f>SUM(H13:H51)</f>
        <v>0</v>
      </c>
    </row>
    <row r="53" ht="15.75" customHeight="1">
      <c r="G53" s="3" t="s">
        <v>379</v>
      </c>
      <c r="H53" s="13">
        <v>0.35</v>
      </c>
    </row>
    <row r="54" ht="15.75" customHeight="1">
      <c r="G54" s="3" t="s">
        <v>380</v>
      </c>
      <c r="H54" s="12">
        <f>H52*(1+H53)</f>
        <v>0</v>
      </c>
    </row>
    <row r="55" ht="15.75" customHeight="1"/>
    <row r="56" ht="15.75" customHeight="1">
      <c r="A56" s="2" t="s">
        <v>381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2:$N$51"/>
  <dataValidations>
    <dataValidation type="list" allowBlank="1" sqref="K13:K51">
      <formula1>"quoted,ordered,staged,loaded,installed"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20.0"/>
    <col customWidth="1" min="2" max="2" width="9.0"/>
    <col customWidth="1" min="3" max="4" width="16.0"/>
    <col customWidth="1" min="5" max="6" width="14.0"/>
    <col customWidth="1" min="7" max="7" width="12.0"/>
    <col customWidth="1" min="8" max="8" width="16.0"/>
    <col customWidth="1" min="9" max="9" width="14.0"/>
    <col customWidth="1" min="10" max="10" width="16.0"/>
    <col customWidth="1" min="11" max="11" width="12.0"/>
    <col customWidth="1" min="12" max="12" width="8.0"/>
    <col customWidth="1" min="13" max="13" width="12.0"/>
    <col customWidth="1" min="14" max="14" width="20.0"/>
    <col customWidth="1" min="15" max="15" width="11.0"/>
    <col customWidth="1" min="16" max="17" width="10.0"/>
    <col customWidth="1" min="18" max="18" width="11.0"/>
    <col customWidth="1" min="19" max="19" width="16.0"/>
    <col customWidth="1" min="20" max="20" width="14.0"/>
    <col customWidth="1" min="21" max="21" width="16.0"/>
    <col customWidth="1" min="22" max="23" width="14.0"/>
    <col customWidth="1" min="24" max="24" width="16.0"/>
    <col customWidth="1" min="25" max="25" width="14.0"/>
    <col customWidth="1" min="26" max="28" width="12.0"/>
    <col customWidth="1" min="29" max="29" width="10.0"/>
    <col customWidth="1" min="30" max="30" width="34.0"/>
    <col customWidth="1" min="31" max="31" width="18.0"/>
  </cols>
  <sheetData>
    <row r="1">
      <c r="A1" s="1" t="s">
        <v>4</v>
      </c>
    </row>
    <row r="2">
      <c r="A2" s="2" t="s">
        <v>8</v>
      </c>
    </row>
    <row r="4">
      <c r="A4" s="5" t="s">
        <v>15</v>
      </c>
      <c r="B4" s="5" t="s">
        <v>20</v>
      </c>
      <c r="C4" s="5" t="s">
        <v>21</v>
      </c>
      <c r="D4" s="5" t="s">
        <v>24</v>
      </c>
      <c r="E4" s="5" t="s">
        <v>26</v>
      </c>
      <c r="F4" s="5" t="s">
        <v>29</v>
      </c>
      <c r="G4" s="5" t="s">
        <v>31</v>
      </c>
      <c r="H4" s="5" t="s">
        <v>33</v>
      </c>
      <c r="I4" s="5" t="s">
        <v>36</v>
      </c>
      <c r="J4" s="5" t="s">
        <v>38</v>
      </c>
      <c r="K4" s="5" t="s">
        <v>40</v>
      </c>
      <c r="L4" s="5" t="s">
        <v>44</v>
      </c>
      <c r="M4" s="5" t="s">
        <v>47</v>
      </c>
      <c r="N4" s="5" t="s">
        <v>48</v>
      </c>
      <c r="O4" s="5" t="s">
        <v>51</v>
      </c>
      <c r="P4" s="5" t="s">
        <v>54</v>
      </c>
      <c r="Q4" s="5" t="s">
        <v>57</v>
      </c>
      <c r="R4" s="5" t="s">
        <v>59</v>
      </c>
      <c r="S4" s="5" t="s">
        <v>61</v>
      </c>
      <c r="T4" s="5" t="s">
        <v>63</v>
      </c>
      <c r="U4" s="5" t="s">
        <v>65</v>
      </c>
      <c r="V4" s="5" t="s">
        <v>68</v>
      </c>
      <c r="W4" s="5" t="s">
        <v>69</v>
      </c>
      <c r="X4" s="5" t="s">
        <v>70</v>
      </c>
      <c r="Y4" s="5" t="s">
        <v>71</v>
      </c>
      <c r="Z4" s="5" t="s">
        <v>73</v>
      </c>
      <c r="AA4" s="5" t="s">
        <v>74</v>
      </c>
      <c r="AB4" s="5" t="s">
        <v>76</v>
      </c>
      <c r="AC4" s="5" t="s">
        <v>78</v>
      </c>
      <c r="AD4" s="5" t="s">
        <v>60</v>
      </c>
      <c r="AE4" s="5" t="s">
        <v>81</v>
      </c>
    </row>
    <row r="5">
      <c r="A5" s="8" t="s">
        <v>85</v>
      </c>
      <c r="B5" s="8" t="s">
        <v>90</v>
      </c>
      <c r="C5" s="8" t="s">
        <v>92</v>
      </c>
      <c r="D5" s="8" t="s">
        <v>93</v>
      </c>
      <c r="E5" s="8" t="s">
        <v>95</v>
      </c>
      <c r="F5" s="8" t="s">
        <v>96</v>
      </c>
      <c r="G5" s="8" t="s">
        <v>97</v>
      </c>
      <c r="H5" s="8" t="s">
        <v>99</v>
      </c>
      <c r="I5" s="8" t="s">
        <v>100</v>
      </c>
      <c r="J5" s="8" t="s">
        <v>104</v>
      </c>
      <c r="K5" s="8" t="s">
        <v>106</v>
      </c>
      <c r="L5" s="8">
        <f t="shared" ref="L5:L37" si="1">IF(K5="","",DATEDIF(K5,TODAY(),"y"))</f>
        <v>7</v>
      </c>
      <c r="M5" s="8" t="s">
        <v>123</v>
      </c>
      <c r="N5" s="8" t="s">
        <v>125</v>
      </c>
      <c r="O5" s="8" t="s">
        <v>114</v>
      </c>
      <c r="P5" s="8">
        <v>7.5</v>
      </c>
      <c r="Q5" s="8" t="s">
        <v>136</v>
      </c>
      <c r="R5" s="8" t="s">
        <v>137</v>
      </c>
      <c r="S5" s="8" t="s">
        <v>138</v>
      </c>
      <c r="T5" s="8" t="s">
        <v>139</v>
      </c>
      <c r="U5" s="8" t="s">
        <v>141</v>
      </c>
      <c r="V5" s="8" t="s">
        <v>142</v>
      </c>
      <c r="W5" s="8" t="s">
        <v>144</v>
      </c>
      <c r="X5" s="8" t="s">
        <v>144</v>
      </c>
      <c r="Y5" s="8" t="s">
        <v>147</v>
      </c>
      <c r="Z5" s="8" t="s">
        <v>149</v>
      </c>
      <c r="AA5" s="8" t="s">
        <v>150</v>
      </c>
      <c r="AB5" s="8" t="s">
        <v>152</v>
      </c>
      <c r="AC5" s="8">
        <v>4.0</v>
      </c>
      <c r="AD5" s="8" t="s">
        <v>159</v>
      </c>
      <c r="AE5" s="8"/>
    </row>
    <row r="6">
      <c r="A6" s="8" t="s">
        <v>85</v>
      </c>
      <c r="B6" s="8" t="s">
        <v>167</v>
      </c>
      <c r="C6" s="8" t="s">
        <v>169</v>
      </c>
      <c r="D6" s="8" t="s">
        <v>170</v>
      </c>
      <c r="E6" s="8" t="s">
        <v>173</v>
      </c>
      <c r="F6" s="8" t="s">
        <v>175</v>
      </c>
      <c r="G6" s="8" t="s">
        <v>176</v>
      </c>
      <c r="H6" s="8" t="s">
        <v>177</v>
      </c>
      <c r="I6" s="8" t="s">
        <v>178</v>
      </c>
      <c r="J6" s="8" t="s">
        <v>181</v>
      </c>
      <c r="K6" s="8" t="s">
        <v>106</v>
      </c>
      <c r="L6" s="8">
        <f t="shared" si="1"/>
        <v>7</v>
      </c>
      <c r="M6" s="8" t="s">
        <v>186</v>
      </c>
      <c r="N6" s="8" t="s">
        <v>188</v>
      </c>
      <c r="O6" s="8"/>
      <c r="P6" s="8"/>
      <c r="Q6" s="8" t="s">
        <v>189</v>
      </c>
      <c r="R6" s="8"/>
      <c r="S6" s="8" t="s">
        <v>190</v>
      </c>
      <c r="T6" s="8" t="s">
        <v>139</v>
      </c>
      <c r="U6" s="8" t="s">
        <v>191</v>
      </c>
      <c r="V6" s="8" t="s">
        <v>142</v>
      </c>
      <c r="W6" s="8" t="s">
        <v>144</v>
      </c>
      <c r="X6" s="8" t="s">
        <v>193</v>
      </c>
      <c r="Y6" s="8" t="s">
        <v>147</v>
      </c>
      <c r="Z6" s="8" t="s">
        <v>149</v>
      </c>
      <c r="AA6" s="8" t="s">
        <v>194</v>
      </c>
      <c r="AB6" s="8" t="s">
        <v>152</v>
      </c>
      <c r="AC6" s="8">
        <v>4.0</v>
      </c>
      <c r="AD6" s="8" t="s">
        <v>195</v>
      </c>
      <c r="AE6" s="8"/>
    </row>
    <row r="7">
      <c r="A7" s="8" t="s">
        <v>197</v>
      </c>
      <c r="B7" s="8" t="s">
        <v>98</v>
      </c>
      <c r="C7" s="8" t="s">
        <v>198</v>
      </c>
      <c r="D7" s="8" t="s">
        <v>199</v>
      </c>
      <c r="E7" s="8" t="s">
        <v>201</v>
      </c>
      <c r="F7" s="8" t="s">
        <v>203</v>
      </c>
      <c r="G7" s="8" t="s">
        <v>205</v>
      </c>
      <c r="H7" s="8" t="s">
        <v>207</v>
      </c>
      <c r="I7" s="8"/>
      <c r="J7" s="8"/>
      <c r="K7" s="8" t="s">
        <v>209</v>
      </c>
      <c r="L7" s="8">
        <f t="shared" si="1"/>
        <v>2</v>
      </c>
      <c r="M7" s="8" t="s">
        <v>212</v>
      </c>
      <c r="N7" s="8" t="s">
        <v>113</v>
      </c>
      <c r="O7" s="8" t="s">
        <v>114</v>
      </c>
      <c r="P7" s="8">
        <v>14.0</v>
      </c>
      <c r="Q7" s="8" t="s">
        <v>213</v>
      </c>
      <c r="R7" s="8" t="s">
        <v>214</v>
      </c>
      <c r="S7" s="8" t="s">
        <v>215</v>
      </c>
      <c r="T7" s="8" t="s">
        <v>216</v>
      </c>
      <c r="U7" s="8" t="s">
        <v>218</v>
      </c>
      <c r="V7" s="8"/>
      <c r="W7" s="8"/>
      <c r="X7" s="8"/>
      <c r="Y7" s="8"/>
      <c r="Z7" s="8" t="s">
        <v>220</v>
      </c>
      <c r="AA7" s="8" t="s">
        <v>221</v>
      </c>
      <c r="AB7" s="8" t="s">
        <v>222</v>
      </c>
      <c r="AC7" s="8">
        <v>5.0</v>
      </c>
      <c r="AD7" s="8" t="s">
        <v>223</v>
      </c>
      <c r="AE7" s="8"/>
    </row>
    <row r="8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 t="str">
        <f t="shared" si="1"/>
        <v/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 t="str">
        <f t="shared" si="1"/>
        <v/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 t="str">
        <f t="shared" si="1"/>
        <v/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 t="str">
        <f t="shared" si="1"/>
        <v/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</row>
    <row r="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 t="str">
        <f t="shared" si="1"/>
        <v/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</row>
    <row r="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 t="str">
        <f t="shared" si="1"/>
        <v/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 t="str">
        <f t="shared" si="1"/>
        <v/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 t="str">
        <f t="shared" si="1"/>
        <v/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 t="str">
        <f t="shared" si="1"/>
        <v/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 t="str">
        <f t="shared" si="1"/>
        <v/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 t="str">
        <f t="shared" si="1"/>
        <v/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 t="str">
        <f t="shared" si="1"/>
        <v/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 t="str">
        <f t="shared" si="1"/>
        <v/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ht="15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 t="str">
        <f t="shared" si="1"/>
        <v/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ht="15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 t="str">
        <f t="shared" si="1"/>
        <v/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ht="15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 t="str">
        <f t="shared" si="1"/>
        <v/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ht="15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 t="str">
        <f t="shared" si="1"/>
        <v/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ht="15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 t="str">
        <f t="shared" si="1"/>
        <v/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ht="15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 t="str">
        <f t="shared" si="1"/>
        <v/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  <row r="27" ht="15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 t="str">
        <f t="shared" si="1"/>
        <v/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</row>
    <row r="28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 t="str">
        <f t="shared" si="1"/>
        <v/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 t="str">
        <f t="shared" si="1"/>
        <v/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</row>
    <row r="30" ht="15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 t="str">
        <f t="shared" si="1"/>
        <v/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</row>
    <row r="31" ht="15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 t="str">
        <f t="shared" si="1"/>
        <v/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</row>
    <row r="32" ht="15.7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 t="str">
        <f t="shared" si="1"/>
        <v/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</row>
    <row r="33" ht="15.7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 t="str">
        <f t="shared" si="1"/>
        <v/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</row>
    <row r="34" ht="15.7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 t="str">
        <f t="shared" si="1"/>
        <v/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ht="15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 t="str">
        <f t="shared" si="1"/>
        <v/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</row>
    <row r="36" ht="15.7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 t="str">
        <f t="shared" si="1"/>
        <v/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ht="15.7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 t="str">
        <f t="shared" si="1"/>
        <v/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4:$AE$37"/>
  <dataValidations>
    <dataValidation type="list" allowBlank="1" sqref="AC5:AC37">
      <formula1>"1,2,3,4,5"</formula1>
    </dataValidation>
    <dataValidation type="list" allowBlank="1" sqref="O5:O37">
      <formula1>"R-410A,R-454B,R-32,R-22,R-407C,Other"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9.0"/>
    <col customWidth="1" min="2" max="2" width="16.0"/>
    <col customWidth="1" min="3" max="3" width="12.0"/>
    <col customWidth="1" min="4" max="4" width="16.0"/>
    <col customWidth="1" min="5" max="5" width="22.0"/>
    <col customWidth="1" min="6" max="6" width="14.0"/>
    <col customWidth="1" min="7" max="7" width="8.0"/>
    <col customWidth="1" min="8" max="9" width="9.0"/>
    <col customWidth="1" min="10" max="10" width="8.0"/>
    <col customWidth="1" min="11" max="11" width="12.0"/>
    <col customWidth="1" min="12" max="16" width="10.0"/>
    <col customWidth="1" min="17" max="17" width="20.0"/>
    <col customWidth="1" min="18" max="18" width="10.0"/>
    <col customWidth="1" min="19" max="19" width="12.0"/>
    <col customWidth="1" min="20" max="21" width="7.0"/>
    <col customWidth="1" min="22" max="22" width="10.0"/>
    <col customWidth="1" min="23" max="23" width="14.0"/>
    <col customWidth="1" min="24" max="24" width="8.0"/>
    <col customWidth="1" min="25" max="25" width="14.0"/>
    <col customWidth="1" min="26" max="26" width="12.0"/>
    <col customWidth="1" min="27" max="27" width="34.0"/>
    <col customWidth="1" min="28" max="30" width="14.0"/>
    <col customWidth="1" min="31" max="32" width="12.0"/>
  </cols>
  <sheetData>
    <row r="1">
      <c r="A1" s="1" t="s">
        <v>12</v>
      </c>
    </row>
    <row r="2">
      <c r="A2" s="2" t="s">
        <v>17</v>
      </c>
    </row>
    <row r="4">
      <c r="A4" s="5" t="s">
        <v>22</v>
      </c>
      <c r="B4" s="5" t="s">
        <v>26</v>
      </c>
      <c r="C4" s="5" t="s">
        <v>28</v>
      </c>
      <c r="D4" s="5" t="s">
        <v>29</v>
      </c>
      <c r="E4" s="5" t="s">
        <v>34</v>
      </c>
      <c r="F4" s="5" t="s">
        <v>37</v>
      </c>
      <c r="G4" s="5" t="s">
        <v>41</v>
      </c>
      <c r="H4" s="5" t="s">
        <v>43</v>
      </c>
      <c r="I4" s="5" t="s">
        <v>46</v>
      </c>
      <c r="J4" s="5" t="s">
        <v>49</v>
      </c>
      <c r="K4" s="5" t="s">
        <v>52</v>
      </c>
      <c r="L4" s="5" t="s">
        <v>55</v>
      </c>
      <c r="M4" s="5" t="s">
        <v>58</v>
      </c>
      <c r="N4" s="5" t="s">
        <v>62</v>
      </c>
      <c r="O4" s="5" t="s">
        <v>64</v>
      </c>
      <c r="P4" s="5" t="s">
        <v>67</v>
      </c>
      <c r="Q4" s="5" t="s">
        <v>48</v>
      </c>
      <c r="R4" s="5" t="s">
        <v>51</v>
      </c>
      <c r="S4" s="5" t="s">
        <v>72</v>
      </c>
      <c r="T4" s="5" t="s">
        <v>75</v>
      </c>
      <c r="U4" s="5" t="s">
        <v>77</v>
      </c>
      <c r="V4" s="5" t="s">
        <v>79</v>
      </c>
      <c r="W4" s="5" t="s">
        <v>80</v>
      </c>
      <c r="X4" s="5" t="s">
        <v>82</v>
      </c>
      <c r="Y4" s="5" t="s">
        <v>83</v>
      </c>
      <c r="Z4" s="5" t="s">
        <v>84</v>
      </c>
      <c r="AA4" s="5" t="s">
        <v>86</v>
      </c>
      <c r="AB4" s="5" t="s">
        <v>87</v>
      </c>
      <c r="AC4" s="5" t="s">
        <v>88</v>
      </c>
      <c r="AD4" s="5" t="s">
        <v>89</v>
      </c>
      <c r="AE4" s="5" t="s">
        <v>91</v>
      </c>
      <c r="AF4" s="5" t="s">
        <v>94</v>
      </c>
    </row>
    <row r="5">
      <c r="A5" s="8" t="s">
        <v>98</v>
      </c>
      <c r="B5" s="8" t="s">
        <v>101</v>
      </c>
      <c r="C5" s="8" t="s">
        <v>103</v>
      </c>
      <c r="D5" s="8" t="s">
        <v>107</v>
      </c>
      <c r="E5" s="8" t="s">
        <v>109</v>
      </c>
      <c r="F5" s="8"/>
      <c r="G5" s="8">
        <v>7.0</v>
      </c>
      <c r="H5" s="8">
        <v>1540.0</v>
      </c>
      <c r="I5" s="8">
        <v>880.0</v>
      </c>
      <c r="J5" s="8">
        <v>2.0</v>
      </c>
      <c r="K5" s="8" t="s">
        <v>111</v>
      </c>
      <c r="L5" s="8"/>
      <c r="M5" s="8"/>
      <c r="N5" s="8" t="s">
        <v>112</v>
      </c>
      <c r="O5" s="8"/>
      <c r="P5" s="8"/>
      <c r="Q5" s="8" t="s">
        <v>113</v>
      </c>
      <c r="R5" s="8" t="s">
        <v>114</v>
      </c>
      <c r="S5" s="8" t="s">
        <v>115</v>
      </c>
      <c r="T5" s="8">
        <v>21.0</v>
      </c>
      <c r="U5" s="8">
        <v>30.0</v>
      </c>
      <c r="V5" s="8">
        <v>1506.0</v>
      </c>
      <c r="W5" s="8" t="s">
        <v>116</v>
      </c>
      <c r="X5" s="8">
        <v>18.0</v>
      </c>
      <c r="Y5" s="8"/>
      <c r="Z5" s="8"/>
      <c r="AA5" s="8" t="s">
        <v>117</v>
      </c>
      <c r="AB5" s="8"/>
      <c r="AC5" s="8"/>
      <c r="AD5" s="8"/>
      <c r="AE5" s="8"/>
      <c r="AF5" s="8"/>
    </row>
    <row r="6">
      <c r="A6" s="8" t="s">
        <v>118</v>
      </c>
      <c r="B6" s="8" t="s">
        <v>119</v>
      </c>
      <c r="C6" s="8" t="s">
        <v>120</v>
      </c>
      <c r="D6" s="8" t="s">
        <v>121</v>
      </c>
      <c r="E6" s="8" t="s">
        <v>122</v>
      </c>
      <c r="F6" s="8"/>
      <c r="G6" s="8">
        <v>4.0</v>
      </c>
      <c r="H6" s="8"/>
      <c r="I6" s="8"/>
      <c r="J6" s="8"/>
      <c r="K6" s="8"/>
      <c r="L6" s="8">
        <v>47.0</v>
      </c>
      <c r="M6" s="8"/>
      <c r="N6" s="8" t="s">
        <v>124</v>
      </c>
      <c r="O6" s="8"/>
      <c r="P6" s="8">
        <v>41.5</v>
      </c>
      <c r="Q6" s="8" t="s">
        <v>126</v>
      </c>
      <c r="R6" s="8" t="s">
        <v>114</v>
      </c>
      <c r="S6" s="8" t="s">
        <v>127</v>
      </c>
      <c r="T6" s="8">
        <v>18.0</v>
      </c>
      <c r="U6" s="8">
        <v>30.0</v>
      </c>
      <c r="V6" s="8">
        <v>265.0</v>
      </c>
      <c r="W6" s="8"/>
      <c r="X6" s="8"/>
      <c r="Y6" s="8"/>
      <c r="Z6" s="8" t="s">
        <v>132</v>
      </c>
      <c r="AA6" s="8" t="s">
        <v>134</v>
      </c>
      <c r="AB6" s="8"/>
      <c r="AC6" s="8"/>
      <c r="AD6" s="8"/>
      <c r="AE6" s="8"/>
      <c r="AF6" s="8"/>
    </row>
    <row r="7">
      <c r="A7" s="8" t="s">
        <v>140</v>
      </c>
      <c r="B7" s="8" t="s">
        <v>119</v>
      </c>
      <c r="C7" s="8" t="s">
        <v>143</v>
      </c>
      <c r="D7" s="8" t="s">
        <v>146</v>
      </c>
      <c r="E7" s="8" t="s">
        <v>148</v>
      </c>
      <c r="F7" s="8"/>
      <c r="G7" s="8">
        <v>4.0</v>
      </c>
      <c r="H7" s="8">
        <v>1600.0</v>
      </c>
      <c r="I7" s="8">
        <v>275.0</v>
      </c>
      <c r="J7" s="8">
        <v>0.5</v>
      </c>
      <c r="K7" s="8" t="s">
        <v>155</v>
      </c>
      <c r="L7" s="8"/>
      <c r="M7" s="8"/>
      <c r="N7" s="8" t="s">
        <v>157</v>
      </c>
      <c r="O7" s="8"/>
      <c r="P7" s="8"/>
      <c r="Q7" s="8"/>
      <c r="R7" s="8"/>
      <c r="S7" s="8" t="s">
        <v>161</v>
      </c>
      <c r="T7" s="8">
        <v>8.0</v>
      </c>
      <c r="U7" s="8">
        <v>15.0</v>
      </c>
      <c r="V7" s="8">
        <v>170.0</v>
      </c>
      <c r="W7" s="8"/>
      <c r="X7" s="8"/>
      <c r="Y7" s="8" t="s">
        <v>168</v>
      </c>
      <c r="Z7" s="8"/>
      <c r="AA7" s="8" t="s">
        <v>171</v>
      </c>
      <c r="AB7" s="8"/>
      <c r="AC7" s="8"/>
      <c r="AD7" s="8"/>
      <c r="AE7" s="8"/>
      <c r="AF7" s="8"/>
    </row>
    <row r="8">
      <c r="A8" s="8" t="s">
        <v>180</v>
      </c>
      <c r="B8" s="8" t="s">
        <v>182</v>
      </c>
      <c r="C8" s="8" t="s">
        <v>103</v>
      </c>
      <c r="D8" s="8" t="s">
        <v>183</v>
      </c>
      <c r="E8" s="8" t="s">
        <v>185</v>
      </c>
      <c r="F8" s="8"/>
      <c r="G8" s="8"/>
      <c r="H8" s="8">
        <v>4000.0</v>
      </c>
      <c r="I8" s="8"/>
      <c r="J8" s="8">
        <v>2.0</v>
      </c>
      <c r="K8" s="8" t="s">
        <v>187</v>
      </c>
      <c r="L8" s="8"/>
      <c r="M8" s="8"/>
      <c r="N8" s="8"/>
      <c r="O8" s="8"/>
      <c r="P8" s="8"/>
      <c r="Q8" s="8"/>
      <c r="R8" s="8"/>
      <c r="S8" s="8" t="s">
        <v>115</v>
      </c>
      <c r="T8" s="8"/>
      <c r="U8" s="8"/>
      <c r="V8" s="8"/>
      <c r="W8" s="8"/>
      <c r="X8" s="8"/>
      <c r="Y8" s="8"/>
      <c r="Z8" s="8"/>
      <c r="AA8" s="8" t="s">
        <v>196</v>
      </c>
      <c r="AB8" s="8"/>
      <c r="AC8" s="8"/>
      <c r="AD8" s="8"/>
      <c r="AE8" s="8"/>
      <c r="AF8" s="8"/>
    </row>
    <row r="9">
      <c r="A9" s="8" t="s">
        <v>204</v>
      </c>
      <c r="B9" s="8" t="s">
        <v>119</v>
      </c>
      <c r="C9" s="8" t="s">
        <v>208</v>
      </c>
      <c r="D9" s="8" t="s">
        <v>210</v>
      </c>
      <c r="E9" s="8" t="s">
        <v>211</v>
      </c>
      <c r="F9" s="8"/>
      <c r="G9" s="8">
        <v>4.4</v>
      </c>
      <c r="H9" s="8"/>
      <c r="I9" s="8"/>
      <c r="J9" s="8"/>
      <c r="K9" s="8"/>
      <c r="L9" s="8">
        <v>48.1</v>
      </c>
      <c r="M9" s="8"/>
      <c r="N9" s="8" t="s">
        <v>124</v>
      </c>
      <c r="O9" s="8"/>
      <c r="P9" s="8">
        <v>46.1</v>
      </c>
      <c r="Q9" s="8" t="s">
        <v>217</v>
      </c>
      <c r="R9" s="8" t="s">
        <v>114</v>
      </c>
      <c r="S9" s="8" t="s">
        <v>219</v>
      </c>
      <c r="T9" s="8">
        <v>33.0</v>
      </c>
      <c r="U9" s="8">
        <v>50.0</v>
      </c>
      <c r="V9" s="8"/>
      <c r="W9" s="8"/>
      <c r="X9" s="8"/>
      <c r="Y9" s="8"/>
      <c r="Z9" s="8"/>
      <c r="AA9" s="8" t="s">
        <v>224</v>
      </c>
      <c r="AB9" s="8"/>
      <c r="AC9" s="8"/>
      <c r="AD9" s="8"/>
      <c r="AE9" s="8"/>
      <c r="AF9" s="8"/>
    </row>
    <row r="10">
      <c r="A10" s="8" t="s">
        <v>225</v>
      </c>
      <c r="B10" s="8" t="s">
        <v>226</v>
      </c>
      <c r="C10" s="8" t="s">
        <v>103</v>
      </c>
      <c r="D10" s="8" t="s">
        <v>227</v>
      </c>
      <c r="E10" s="8" t="s">
        <v>228</v>
      </c>
      <c r="F10" s="8"/>
      <c r="G10" s="8">
        <v>5.0</v>
      </c>
      <c r="H10" s="8">
        <v>2000.0</v>
      </c>
      <c r="I10" s="8">
        <v>400.0</v>
      </c>
      <c r="J10" s="8"/>
      <c r="K10" s="8"/>
      <c r="L10" s="8"/>
      <c r="M10" s="8"/>
      <c r="N10" s="8" t="s">
        <v>232</v>
      </c>
      <c r="O10" s="8"/>
      <c r="P10" s="8"/>
      <c r="Q10" s="8" t="s">
        <v>233</v>
      </c>
      <c r="R10" s="8"/>
      <c r="S10" s="8" t="s">
        <v>161</v>
      </c>
      <c r="T10" s="8" t="s">
        <v>234</v>
      </c>
      <c r="U10" s="8" t="s">
        <v>234</v>
      </c>
      <c r="V10" s="8"/>
      <c r="W10" s="8"/>
      <c r="X10" s="8"/>
      <c r="Y10" s="8"/>
      <c r="Z10" s="8"/>
      <c r="AA10" s="8" t="s">
        <v>235</v>
      </c>
      <c r="AB10" s="8"/>
      <c r="AC10" s="8"/>
      <c r="AD10" s="8"/>
      <c r="AE10" s="8"/>
      <c r="AF10" s="8"/>
    </row>
    <row r="1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</row>
    <row r="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</row>
    <row r="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</row>
    <row r="18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</row>
    <row r="19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</row>
    <row r="21" ht="15.7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</row>
    <row r="22" ht="15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</row>
    <row r="23" ht="15.7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</row>
    <row r="24" ht="15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</row>
    <row r="25" ht="15.7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ht="15.7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</row>
    <row r="27" ht="15.7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</row>
    <row r="28" ht="15.7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</row>
    <row r="29" ht="15.7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</row>
    <row r="30" ht="15.7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4:$AF$30"/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0"/>
    <col customWidth="1" min="2" max="2" width="120.0"/>
    <col customWidth="1" min="3" max="26" width="8.71"/>
  </cols>
  <sheetData>
    <row r="1">
      <c r="A1" s="1" t="s">
        <v>382</v>
      </c>
    </row>
    <row r="3">
      <c r="A3" s="14" t="s">
        <v>383</v>
      </c>
      <c r="B3" s="15"/>
    </row>
    <row r="4">
      <c r="A4" s="15"/>
      <c r="B4" s="15" t="s">
        <v>384</v>
      </c>
    </row>
    <row r="5">
      <c r="A5" s="15"/>
      <c r="B5" s="15"/>
    </row>
    <row r="6">
      <c r="A6" s="14" t="s">
        <v>385</v>
      </c>
      <c r="B6" s="15"/>
    </row>
    <row r="7">
      <c r="A7" s="16" t="s">
        <v>386</v>
      </c>
      <c r="B7" s="15" t="s">
        <v>387</v>
      </c>
    </row>
    <row r="8">
      <c r="A8" s="16" t="s">
        <v>388</v>
      </c>
      <c r="B8" s="15" t="s">
        <v>389</v>
      </c>
    </row>
    <row r="9">
      <c r="A9" s="16" t="s">
        <v>390</v>
      </c>
      <c r="B9" s="15" t="s">
        <v>391</v>
      </c>
    </row>
    <row r="10">
      <c r="A10" s="15"/>
      <c r="B10" s="15"/>
    </row>
    <row r="11">
      <c r="A11" s="16" t="s">
        <v>392</v>
      </c>
      <c r="B11" s="15" t="s">
        <v>393</v>
      </c>
    </row>
    <row r="12">
      <c r="A12" s="15"/>
      <c r="B12" s="15"/>
    </row>
    <row r="13">
      <c r="A13" s="16" t="s">
        <v>394</v>
      </c>
      <c r="B13" s="15" t="s">
        <v>395</v>
      </c>
    </row>
    <row r="14">
      <c r="A14" s="15"/>
      <c r="B14" s="15"/>
    </row>
    <row r="15">
      <c r="A15" s="16" t="s">
        <v>281</v>
      </c>
      <c r="B15" s="15" t="s">
        <v>396</v>
      </c>
    </row>
    <row r="16">
      <c r="A16" s="16" t="s">
        <v>340</v>
      </c>
      <c r="B16" s="15" t="s">
        <v>397</v>
      </c>
    </row>
    <row r="17">
      <c r="A17" s="16" t="s">
        <v>398</v>
      </c>
      <c r="B17" s="15" t="s">
        <v>399</v>
      </c>
    </row>
    <row r="18">
      <c r="A18" s="15"/>
      <c r="B18" s="15"/>
    </row>
    <row r="19">
      <c r="A19" s="14" t="s">
        <v>400</v>
      </c>
      <c r="B19" s="15"/>
    </row>
    <row r="20">
      <c r="A20" s="16" t="s">
        <v>401</v>
      </c>
      <c r="B20" s="15" t="s">
        <v>402</v>
      </c>
    </row>
    <row r="21" ht="15.75" customHeight="1">
      <c r="A21" s="16" t="s">
        <v>403</v>
      </c>
      <c r="B21" s="15" t="s">
        <v>404</v>
      </c>
    </row>
    <row r="22" ht="15.75" customHeight="1">
      <c r="A22" s="16" t="s">
        <v>405</v>
      </c>
      <c r="B22" s="15" t="s">
        <v>406</v>
      </c>
    </row>
    <row r="23" ht="15.75" customHeight="1">
      <c r="A23" s="16" t="s">
        <v>407</v>
      </c>
      <c r="B23" s="15" t="s">
        <v>408</v>
      </c>
    </row>
    <row r="24" ht="15.75" customHeight="1">
      <c r="A24" s="16" t="s">
        <v>409</v>
      </c>
      <c r="B24" s="15" t="s">
        <v>410</v>
      </c>
    </row>
    <row r="25" ht="15.75" customHeight="1">
      <c r="A25" s="15"/>
      <c r="B25" s="15"/>
    </row>
    <row r="26" ht="15.75" customHeight="1">
      <c r="A26" s="16" t="s">
        <v>411</v>
      </c>
      <c r="B26" s="15" t="s">
        <v>412</v>
      </c>
    </row>
    <row r="27" ht="15.75" customHeight="1">
      <c r="A27" s="16" t="s">
        <v>413</v>
      </c>
      <c r="B27" s="15" t="s">
        <v>414</v>
      </c>
    </row>
    <row r="28" ht="15.75" customHeight="1">
      <c r="A28" s="15"/>
      <c r="B28" s="15"/>
    </row>
    <row r="29" ht="15.75" customHeight="1">
      <c r="A29" s="16" t="s">
        <v>415</v>
      </c>
      <c r="B29" s="15" t="s">
        <v>416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